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\Desktop\OŠ Divšići\FP 2021.G. OŠ DIVŠIĆI\"/>
    </mc:Choice>
  </mc:AlternateContent>
  <xr:revisionPtr revIDLastSave="0" documentId="13_ncr:1_{4108D8F0-0B72-4778-8240-DB39E7979E80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List1" sheetId="4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G157" i="3" l="1"/>
  <c r="D14" i="3" l="1"/>
  <c r="D19" i="3"/>
  <c r="D25" i="3"/>
  <c r="D27" i="3"/>
  <c r="D33" i="3"/>
  <c r="D32" i="3" s="1"/>
  <c r="D31" i="3" s="1"/>
  <c r="D42" i="3"/>
  <c r="D46" i="3"/>
  <c r="D54" i="3"/>
  <c r="D53" i="3" s="1"/>
  <c r="D52" i="3" s="1"/>
  <c r="D64" i="3"/>
  <c r="D78" i="3"/>
  <c r="D83" i="3"/>
  <c r="D101" i="3"/>
  <c r="D108" i="3"/>
  <c r="D112" i="3"/>
  <c r="D111" i="3" s="1"/>
  <c r="D119" i="3"/>
  <c r="D122" i="3"/>
  <c r="D128" i="3"/>
  <c r="D127" i="3" s="1"/>
  <c r="D126" i="3" s="1"/>
  <c r="D125" i="3" s="1"/>
  <c r="D134" i="3"/>
  <c r="D133" i="3" s="1"/>
  <c r="D140" i="3"/>
  <c r="D139" i="3" s="1"/>
  <c r="D148" i="3"/>
  <c r="D147" i="3" s="1"/>
  <c r="D146" i="3" s="1"/>
  <c r="D145" i="3" s="1"/>
  <c r="D144" i="3" s="1"/>
  <c r="D13" i="3" l="1"/>
  <c r="D12" i="3" s="1"/>
  <c r="D11" i="3" s="1"/>
  <c r="D24" i="3"/>
  <c r="D23" i="3" s="1"/>
  <c r="D22" i="3" s="1"/>
  <c r="D77" i="3"/>
  <c r="D76" i="3" s="1"/>
  <c r="D75" i="3" s="1"/>
  <c r="D118" i="3"/>
  <c r="D117" i="3" s="1"/>
  <c r="D116" i="3" s="1"/>
  <c r="D110" i="3"/>
  <c r="D132" i="3"/>
  <c r="D131" i="3" s="1"/>
  <c r="D63" i="3"/>
  <c r="D62" i="3" s="1"/>
  <c r="D61" i="3" s="1"/>
  <c r="D41" i="3"/>
  <c r="D40" i="3" s="1"/>
  <c r="D107" i="3"/>
  <c r="D106" i="3" s="1"/>
  <c r="D151" i="3"/>
  <c r="D100" i="3"/>
  <c r="D99" i="3" s="1"/>
  <c r="D30" i="3"/>
  <c r="D51" i="3"/>
  <c r="D50" i="3"/>
  <c r="D105" i="3" l="1"/>
  <c r="D60" i="3" s="1"/>
  <c r="D39" i="3"/>
  <c r="D10" i="3" s="1"/>
  <c r="D157" i="3" l="1"/>
  <c r="D34" i="2"/>
  <c r="D27" i="2"/>
  <c r="D12" i="2"/>
  <c r="D11" i="2" l="1"/>
  <c r="G155" i="3"/>
  <c r="G152" i="3"/>
  <c r="G140" i="3"/>
  <c r="G128" i="3"/>
  <c r="G119" i="3"/>
  <c r="G112" i="3"/>
  <c r="G96" i="3"/>
  <c r="G87" i="3"/>
  <c r="G83" i="3"/>
  <c r="G50" i="3"/>
  <c r="G46" i="3"/>
  <c r="G33" i="3"/>
  <c r="G27" i="3"/>
  <c r="G25" i="3"/>
  <c r="G22" i="3"/>
  <c r="G14" i="3"/>
  <c r="G10" i="3" l="1"/>
  <c r="G78" i="3"/>
  <c r="G93" i="3"/>
  <c r="G134" i="3"/>
  <c r="G108" i="3" l="1"/>
</calcChain>
</file>

<file path=xl/sharedStrings.xml><?xml version="1.0" encoding="utf-8"?>
<sst xmlns="http://schemas.openxmlformats.org/spreadsheetml/2006/main" count="259" uniqueCount="153">
  <si>
    <t>ŠIFRA</t>
  </si>
  <si>
    <t>RAČUN</t>
  </si>
  <si>
    <t>OPIS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</si>
  <si>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</si>
  <si>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</si>
  <si>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</si>
  <si>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</si>
  <si>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</si>
  <si>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</si>
  <si>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</si>
  <si>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A210101</t>
  </si>
  <si>
    <t xml:space="preserve">RASHODI ZA MATERIJAL I ENERGIJU </t>
  </si>
  <si>
    <t>RASHODI ZA USLUGE</t>
  </si>
  <si>
    <t>OSTALI NESPOMENUTI RASHODI POSLOVANJA</t>
  </si>
  <si>
    <t>FINANCIJSKI RASHODI</t>
  </si>
  <si>
    <t>OSTALI FINANCIJSKI RASHODI</t>
  </si>
  <si>
    <t>A210102</t>
  </si>
  <si>
    <t>2102</t>
  </si>
  <si>
    <t>A210201</t>
  </si>
  <si>
    <t>RASHODI ZA MATERIJAL I ENERGIJU</t>
  </si>
  <si>
    <t>2301</t>
  </si>
  <si>
    <t>A230106</t>
  </si>
  <si>
    <t xml:space="preserve">MATERIJALNI RASHODI </t>
  </si>
  <si>
    <t>SVEUKUPNO</t>
  </si>
  <si>
    <t xml:space="preserve">                                                                     M.P.</t>
  </si>
  <si>
    <t>PRIHODI POSLOVANJA</t>
  </si>
  <si>
    <t xml:space="preserve">           PRIHODI I PRIMICI ISKAZANI PO VRSTAMA</t>
  </si>
  <si>
    <t>PRIHODI</t>
  </si>
  <si>
    <t>VRSTA PRIHODA</t>
  </si>
  <si>
    <t>OSNOVNA ŠKOLA DIVŠIĆI</t>
  </si>
  <si>
    <t>DIVŠIĆI 5, 52206 MARČANA</t>
  </si>
  <si>
    <t xml:space="preserve">OSTALI NESP. RASHODI POSLOVANJA </t>
  </si>
  <si>
    <t>PROGRAM: REDOVNA DJELATNOST OSNOVNIH ŠKOLA - MINIMALNI STANDARD</t>
  </si>
  <si>
    <t>PROGRAM: REDOVNA DJELATNOST OSNOVNIH ŠKOLA - IZNAD STANDARDA</t>
  </si>
  <si>
    <t>PRIHODI UKUPNO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</si>
  <si>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</si>
  <si>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</si>
  <si>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</si>
  <si>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</si>
  <si>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</si>
  <si>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</si>
  <si>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</si>
  <si>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</si>
  <si>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</si>
  <si>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A210103</t>
  </si>
  <si>
    <t>A230163</t>
  </si>
  <si>
    <t>AKTIVNOST: Izleti i terenska nastava</t>
  </si>
  <si>
    <t>NAKNADA TROŠKOVA ZAPOSLENIMA</t>
  </si>
  <si>
    <t>A230148</t>
  </si>
  <si>
    <t>POMOĆI IZ INOZ.I OD SUBJEKATA UNUTAR OPĆEG PRORAČUNA</t>
  </si>
  <si>
    <t>A230130</t>
  </si>
  <si>
    <t>A230184</t>
  </si>
  <si>
    <t>AKTIVNOST: Izborni i dodatni programi</t>
  </si>
  <si>
    <t>PRIHODI OD ADMINIST.PRISTOJBI I PO POSEBNIM PROPISIMA</t>
  </si>
  <si>
    <t>OPĆI DIO</t>
  </si>
  <si>
    <t>Izvor financiranja: 48005 Dec.sredstva za OŠ - Prihodi od županijskog proračuna IŽ</t>
  </si>
  <si>
    <t>NAKNADE GRAĐ.I KUĆANSTVIMA NA TEMELJU OSIGURANJA I DR.NAKNADE</t>
  </si>
  <si>
    <t>OSTELE NAKNADE GRAĐANIMA I KUĆANSTVIMA IZ PRORAČUNA</t>
  </si>
  <si>
    <t xml:space="preserve">Izvor financiranja: 32300 vlastiti prihodi osnovnih škola </t>
  </si>
  <si>
    <t>Izvor financiranja: 11001 Nenamjenski prih.i prim - Prihodi od županij. proračuna  IŽ</t>
  </si>
  <si>
    <t>Izvor financiranja: 47300 Prihodi za pos.namj.za OŠ - sufinanc.od strane roditelja</t>
  </si>
  <si>
    <t>Izvor financiranja: 47300 Prihodi za posebne namjene na osnovne škole</t>
  </si>
  <si>
    <t>Izvor financiranja: 11001 Namjenski prihodi i primici - Prihodi od županij.pror.IŽ</t>
  </si>
  <si>
    <t>RASHODI ZA NABAVU NEFINANCIJSKE IMOVINE</t>
  </si>
  <si>
    <t>RASHODI ZA NABAVU PROIZVEDENE DUGOTRAJNE IMOVINE</t>
  </si>
  <si>
    <t>POSTROJENJA I OPREMA</t>
  </si>
  <si>
    <t>KNJIGE</t>
  </si>
  <si>
    <t>Izvor financiranja: 53060 Ministarstvo poljoprivrede za proračunske korisnike</t>
  </si>
  <si>
    <t>PROGRAM: OPREMANJE U OSNOVNIM ŠKOLAMA</t>
  </si>
  <si>
    <t>K240502</t>
  </si>
  <si>
    <t>AKTIVNOST: Opremanje knjižnica</t>
  </si>
  <si>
    <t>RASHODI ZA NABAVU NEFINANCIJE IMOVINE</t>
  </si>
  <si>
    <t>Namjenski prihodi i primici - Zavičajna nastava</t>
  </si>
  <si>
    <t>VIŠAK/MANJAK IZ PRETHODNE(IH) GODINE</t>
  </si>
  <si>
    <t xml:space="preserve">Urbroj: </t>
  </si>
  <si>
    <t xml:space="preserve">Klasa: </t>
  </si>
  <si>
    <t>A210104</t>
  </si>
  <si>
    <t>A230116</t>
  </si>
  <si>
    <t>AKTIVNOST: Školski list, časopisi i knjige</t>
  </si>
  <si>
    <t>PROJEKCIJA PLANA ZA 2022. GODINU</t>
  </si>
  <si>
    <t>AKTIVNOST: Produženi boravak</t>
  </si>
  <si>
    <t>1.IZMJ.FP2020.</t>
  </si>
  <si>
    <t>PRISTOJBE I NAKNADE</t>
  </si>
  <si>
    <t>A230104</t>
  </si>
  <si>
    <t>NAKNADA GRAĐANIMA I KUĆANSTVIMA</t>
  </si>
  <si>
    <t>NAKNADA GRAĐANIMA I KUĆANSTVIMA U NARAVI</t>
  </si>
  <si>
    <t>AKTIVNOST: Prihodi učenika s posebnim potrebama</t>
  </si>
  <si>
    <t>A230203</t>
  </si>
  <si>
    <t>PROGRAM : OBRAZOVANJE IZNAD STANDARDA</t>
  </si>
  <si>
    <r>
      <t xml:space="preserve">                                           </t>
    </r>
    <r>
      <rPr>
        <b/>
        <sz val="10"/>
        <color indexed="8"/>
        <rFont val="Calibri"/>
        <family val="2"/>
        <charset val="238"/>
      </rPr>
      <t>RASHODI I IZDACI PREMA PRORAČUNSKOJ KLASIFIKACIJI</t>
    </r>
  </si>
  <si>
    <t>1.IZMJ.FP 2020.</t>
  </si>
  <si>
    <t xml:space="preserve"> AKTIVNOST: Materijalni rashodi OŠ po kriterijima -67111</t>
  </si>
  <si>
    <t>AKTIVNOST: Materijalni rashodi OŠ po stvarnom trošku 67111</t>
  </si>
  <si>
    <t>AKTIVNOST: Materijalni rashodi OŠ po stvarnom trošku - drugi izvori -65264</t>
  </si>
  <si>
    <t>AKTIVNOST: Plaće i drugi rashodi za zaposlene osnovnih škola- 63612</t>
  </si>
  <si>
    <t>AKTIVNOST: Materijalni rashodi OŠ po stvarnom trošku - iznad standarda-67111</t>
  </si>
  <si>
    <t>Izvor financiranja: 55254 Općina Marčana za proračunske korisnike -63613</t>
  </si>
  <si>
    <t>Izvor: 53082 MZO za proračunske korisnike-63611</t>
  </si>
  <si>
    <t>AKTIVNOST: Zavičajna nastava -67111</t>
  </si>
  <si>
    <t>AKTIVNOST: Medni dani -63811</t>
  </si>
  <si>
    <t>Izvor financiranja: 53082 MZO za proračunske korisnike -63612</t>
  </si>
  <si>
    <t>Prihodi iz proračuna IŽ po kriterijima</t>
  </si>
  <si>
    <t>Prihodi iz proračuna IŽ po stvarnom trošku</t>
  </si>
  <si>
    <t>Pomoći pror.korisn.iz proračuna koji im nije nadležan - MZO- udžbenici</t>
  </si>
  <si>
    <t>Pomoći pror.korisn.iz proračuna koji im nije nadležan - MZO- TUR</t>
  </si>
  <si>
    <t>Pomoći pror.korisn.iz proračuna koji im nije nadležan - MZO- knjižnica</t>
  </si>
  <si>
    <t>Prihodi iz proračuna IŽ iznad standarda</t>
  </si>
  <si>
    <t>Prihodi iz proračuna IŽ- iznad standarda-PUN-ugovor</t>
  </si>
  <si>
    <t>Pomoći pror.korisn.iz proračuna koji im nije nadležan - OPĆINA- boravak</t>
  </si>
  <si>
    <t>Prihodi po posebnim propisima - školski obrok</t>
  </si>
  <si>
    <t>Prihodi po posebnim propisima - turističke agencije</t>
  </si>
  <si>
    <t>Pomoći pror.korisn.iz proračuna koji im nije nadležan - medni dani</t>
  </si>
  <si>
    <t>PROGRAM : REDOVNA DJELATNOST OŠ- minimalni standard</t>
  </si>
  <si>
    <t>PROGRAM : REDOVNA DJELATNOST OŠ- iznad standarda</t>
  </si>
  <si>
    <t>Pomoći pror.korisn.iz proračuna koji im nije nadležan - OPĆINA- soc.program</t>
  </si>
  <si>
    <t>A230107</t>
  </si>
  <si>
    <t>PRIHODI IZ  ŽUPANIJE</t>
  </si>
  <si>
    <t xml:space="preserve">Prihodi po posebnim propisima </t>
  </si>
  <si>
    <t>Izvor Izvor financiranja: 53082 MZO za proračunske korisnike</t>
  </si>
  <si>
    <t>AKTIVNOST: Školska kuhinja - 65264</t>
  </si>
  <si>
    <t>Izvor financiranja: 53082 MZO za proračunske korisnike - 63612</t>
  </si>
  <si>
    <t>Izvor financiranja: 53082 Minist.znanosti i obraz.za prorač.korisnike -63611</t>
  </si>
  <si>
    <t>Pomoći pror.korisn. iz proračuna koji im nije nadležan-MZO -plaće</t>
  </si>
  <si>
    <t>PROGRAM: PROGRAMI OBRAZOVANJA IZNAD STANDARDA</t>
  </si>
  <si>
    <t>Prihodi po posebnim propisima</t>
  </si>
  <si>
    <t>1.izjene FP za 2020.g.</t>
  </si>
  <si>
    <t>1.izmjene         FP za 2020.g.</t>
  </si>
  <si>
    <t>PROJEKC.2022.</t>
  </si>
  <si>
    <t>NAKNADE GRAĐANIMA I KUĆANSTVIMA U NARAVI</t>
  </si>
  <si>
    <t xml:space="preserve">                                    FINANCIJSKI PLAN za 2021.g. i projekcije za 2022.g.i 2023.g.</t>
  </si>
  <si>
    <t>PLAN 2021.</t>
  </si>
  <si>
    <t>PROJEKC.2023.</t>
  </si>
  <si>
    <t>OST.NESPOMENUTI RASHODI POSLOVANJA</t>
  </si>
  <si>
    <t>Datum: 15.12.2020.</t>
  </si>
  <si>
    <t>FINANCIJSKI PLAN za 2021.g.i projekcije za 2022.g. i 2023.g.</t>
  </si>
  <si>
    <t>FINANCIJSKI PLAN ZA 2021.G.</t>
  </si>
  <si>
    <t>PROJEKCIJA PLANA ZA 2023. GODINU</t>
  </si>
  <si>
    <t>Pomoći pror.korisn.iz proračuna koji im nije nadležan - MZO- kurik.</t>
  </si>
  <si>
    <t>FINANCIJSKI PLAN OŠ DIVŠIĆI ZA 2021. G. I                                                                                                                                                PROJEKCIJA PLANA ZA  2022. I 2023. GODINU</t>
  </si>
  <si>
    <t>Projekcija plana
za 2022.</t>
  </si>
  <si>
    <t>Projekcija plana 
za 2023.</t>
  </si>
  <si>
    <t>Financijski plan za 2021.</t>
  </si>
  <si>
    <t>Divšići, 15.12.2020.</t>
  </si>
  <si>
    <t>AKTIVNOST: Pomoćnici u nastavi</t>
  </si>
  <si>
    <t>Izvor financiranja 11001 Nenamjenski prihodi i primici - ugovor o djelu</t>
  </si>
  <si>
    <t>Izvor financiranja 51100 Pomoći iz državnog pror.temeljem prij.sred.EU - Mozaik 3</t>
  </si>
  <si>
    <t>Pomoći pror.korisn.iz proračuna koji im nije nadležan - Projekt Mozaik 3</t>
  </si>
  <si>
    <t>PROGRAM : REDOVNA DJELATNOST OŠ - minimalni standard</t>
  </si>
  <si>
    <t>Izvor financiranja: 47300 Prihodi za posebne namjene za OŠ - suf.roditelja-65264</t>
  </si>
  <si>
    <t>Klasa: 400-02/20-01/02</t>
  </si>
  <si>
    <t>Urbroj: 2168-07-04-20-1</t>
  </si>
  <si>
    <t>400-02/20-01/02</t>
  </si>
  <si>
    <t>2168-07-04-20-1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</si>
</sst>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MS Sans Serif"/>
      <charset val="238"/>
    </font>
    <font>
      <b/>
      <sz val="20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9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49" fontId="0" fillId="0" borderId="1" xfId="0" applyNumberFormat="1" applyBorder="1"/>
    <xf numFmtId="0" fontId="0" fillId="0" borderId="3" xfId="0" applyBorder="1"/>
    <xf numFmtId="0" fontId="0" fillId="0" borderId="4" xfId="0" applyBorder="1"/>
    <xf numFmtId="3" fontId="0" fillId="0" borderId="1" xfId="0" applyNumberForma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5" xfId="0" applyBorder="1"/>
    <xf numFmtId="0" fontId="0" fillId="0" borderId="6" xfId="0" applyBorder="1"/>
    <xf numFmtId="0" fontId="6" fillId="0" borderId="7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0" fillId="0" borderId="7" xfId="0" applyBorder="1"/>
    <xf numFmtId="0" fontId="2" fillId="0" borderId="9" xfId="0" applyFont="1" applyBorder="1" applyAlignment="1">
      <alignment horizontal="left"/>
    </xf>
    <xf numFmtId="0" fontId="7" fillId="0" borderId="1" xfId="0" applyFont="1" applyBorder="1"/>
    <xf numFmtId="3" fontId="7" fillId="0" borderId="1" xfId="0" applyNumberFormat="1" applyFont="1" applyBorder="1"/>
    <xf numFmtId="49" fontId="0" fillId="3" borderId="1" xfId="0" applyNumberFormat="1" applyFill="1" applyBorder="1"/>
    <xf numFmtId="0" fontId="0" fillId="3" borderId="1" xfId="0" applyFill="1" applyBorder="1"/>
    <xf numFmtId="3" fontId="0" fillId="3" borderId="1" xfId="0" applyNumberFormat="1" applyFill="1" applyBorder="1"/>
    <xf numFmtId="0" fontId="0" fillId="3" borderId="0" xfId="0" applyFill="1"/>
    <xf numFmtId="49" fontId="8" fillId="3" borderId="1" xfId="0" applyNumberFormat="1" applyFont="1" applyFill="1" applyBorder="1"/>
    <xf numFmtId="0" fontId="8" fillId="3" borderId="1" xfId="0" applyFont="1" applyFill="1" applyBorder="1"/>
    <xf numFmtId="0" fontId="8" fillId="3" borderId="0" xfId="0" applyFont="1" applyFill="1"/>
    <xf numFmtId="3" fontId="8" fillId="0" borderId="1" xfId="0" applyNumberFormat="1" applyFont="1" applyBorder="1"/>
    <xf numFmtId="49" fontId="8" fillId="0" borderId="1" xfId="0" applyNumberFormat="1" applyFont="1" applyBorder="1"/>
    <xf numFmtId="0" fontId="8" fillId="0" borderId="1" xfId="0" applyFont="1" applyBorder="1"/>
    <xf numFmtId="0" fontId="12" fillId="0" borderId="10" xfId="1" quotePrefix="1" applyFont="1" applyBorder="1" applyAlignment="1">
      <alignment horizontal="left" wrapText="1"/>
    </xf>
    <xf numFmtId="0" fontId="12" fillId="0" borderId="11" xfId="1" quotePrefix="1" applyFont="1" applyBorder="1" applyAlignment="1">
      <alignment horizontal="left" wrapText="1"/>
    </xf>
    <xf numFmtId="0" fontId="12" fillId="0" borderId="11" xfId="1" quotePrefix="1" applyFont="1" applyBorder="1" applyAlignment="1">
      <alignment horizontal="center" wrapText="1"/>
    </xf>
    <xf numFmtId="0" fontId="12" fillId="0" borderId="11" xfId="1" quotePrefix="1" applyNumberFormat="1" applyFont="1" applyFill="1" applyBorder="1" applyAlignment="1" applyProtection="1">
      <alignment horizontal="left"/>
    </xf>
    <xf numFmtId="0" fontId="13" fillId="0" borderId="1" xfId="1" applyNumberFormat="1" applyFont="1" applyFill="1" applyBorder="1" applyAlignment="1" applyProtection="1">
      <alignment horizontal="center" wrapText="1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3" fontId="12" fillId="0" borderId="1" xfId="1" applyNumberFormat="1" applyFont="1" applyBorder="1" applyAlignment="1">
      <alignment horizontal="right"/>
    </xf>
    <xf numFmtId="0" fontId="12" fillId="0" borderId="11" xfId="1" quotePrefix="1" applyFont="1" applyBorder="1" applyAlignment="1">
      <alignment horizontal="left"/>
    </xf>
    <xf numFmtId="0" fontId="12" fillId="0" borderId="11" xfId="1" applyNumberFormat="1" applyFont="1" applyFill="1" applyBorder="1" applyAlignment="1" applyProtection="1">
      <alignment wrapText="1"/>
    </xf>
    <xf numFmtId="0" fontId="17" fillId="0" borderId="11" xfId="1" applyNumberFormat="1" applyFont="1" applyFill="1" applyBorder="1" applyAlignment="1" applyProtection="1">
      <alignment wrapText="1"/>
    </xf>
    <xf numFmtId="0" fontId="17" fillId="0" borderId="11" xfId="1" applyNumberFormat="1" applyFont="1" applyFill="1" applyBorder="1" applyAlignment="1" applyProtection="1">
      <alignment horizontal="center" wrapText="1"/>
    </xf>
    <xf numFmtId="0" fontId="11" fillId="0" borderId="1" xfId="1" applyNumberFormat="1" applyFont="1" applyFill="1" applyBorder="1" applyAlignment="1" applyProtection="1"/>
    <xf numFmtId="0" fontId="0" fillId="0" borderId="1" xfId="0" applyFont="1" applyBorder="1"/>
    <xf numFmtId="3" fontId="0" fillId="0" borderId="1" xfId="0" applyNumberFormat="1" applyFont="1" applyBorder="1"/>
    <xf numFmtId="0" fontId="0" fillId="0" borderId="0" xfId="0" applyBorder="1"/>
    <xf numFmtId="3" fontId="0" fillId="0" borderId="0" xfId="0" applyNumberFormat="1" applyBorder="1"/>
    <xf numFmtId="14" fontId="0" fillId="0" borderId="0" xfId="0" applyNumberFormat="1" applyAlignment="1">
      <alignment horizontal="left"/>
    </xf>
    <xf numFmtId="0" fontId="9" fillId="0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>
      <alignment vertical="center" wrapText="1"/>
    </xf>
    <xf numFmtId="0" fontId="0" fillId="0" borderId="0" xfId="0" applyFont="1" applyBorder="1"/>
    <xf numFmtId="0" fontId="8" fillId="0" borderId="0" xfId="0" applyFont="1"/>
    <xf numFmtId="0" fontId="8" fillId="0" borderId="7" xfId="0" applyFont="1" applyBorder="1"/>
    <xf numFmtId="3" fontId="0" fillId="0" borderId="8" xfId="0" applyNumberFormat="1" applyFont="1" applyBorder="1"/>
    <xf numFmtId="49" fontId="0" fillId="0" borderId="1" xfId="0" applyNumberFormat="1" applyFill="1" applyBorder="1"/>
    <xf numFmtId="0" fontId="0" fillId="0" borderId="0" xfId="0" applyFill="1"/>
    <xf numFmtId="3" fontId="19" fillId="0" borderId="1" xfId="0" applyNumberFormat="1" applyFont="1" applyBorder="1"/>
    <xf numFmtId="3" fontId="19" fillId="0" borderId="1" xfId="0" applyNumberFormat="1" applyFont="1" applyFill="1" applyBorder="1"/>
    <xf numFmtId="3" fontId="19" fillId="3" borderId="1" xfId="0" applyNumberFormat="1" applyFont="1" applyFill="1" applyBorder="1"/>
    <xf numFmtId="3" fontId="20" fillId="0" borderId="1" xfId="0" applyNumberFormat="1" applyFont="1" applyBorder="1"/>
    <xf numFmtId="3" fontId="18" fillId="0" borderId="0" xfId="0" applyNumberFormat="1" applyFont="1"/>
    <xf numFmtId="3" fontId="0" fillId="0" borderId="0" xfId="0" applyNumberFormat="1" applyFont="1" applyBorder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2" xfId="0" applyFont="1" applyBorder="1"/>
    <xf numFmtId="0" fontId="23" fillId="0" borderId="3" xfId="0" applyFont="1" applyBorder="1"/>
    <xf numFmtId="0" fontId="24" fillId="0" borderId="3" xfId="0" applyFont="1" applyBorder="1"/>
    <xf numFmtId="0" fontId="25" fillId="0" borderId="0" xfId="0" applyFont="1"/>
    <xf numFmtId="3" fontId="19" fillId="0" borderId="12" xfId="0" applyNumberFormat="1" applyFont="1" applyBorder="1"/>
    <xf numFmtId="0" fontId="19" fillId="0" borderId="1" xfId="0" applyFont="1" applyBorder="1"/>
    <xf numFmtId="3" fontId="1" fillId="0" borderId="1" xfId="0" applyNumberFormat="1" applyFont="1" applyBorder="1"/>
    <xf numFmtId="49" fontId="8" fillId="0" borderId="1" xfId="0" applyNumberFormat="1" applyFont="1" applyFill="1" applyBorder="1"/>
    <xf numFmtId="0" fontId="8" fillId="0" borderId="1" xfId="0" applyFont="1" applyFill="1" applyBorder="1"/>
    <xf numFmtId="0" fontId="8" fillId="0" borderId="1" xfId="0" applyFont="1" applyBorder="1" applyAlignment="1">
      <alignment wrapText="1"/>
    </xf>
    <xf numFmtId="3" fontId="20" fillId="0" borderId="1" xfId="0" applyNumberFormat="1" applyFont="1" applyFill="1" applyBorder="1"/>
    <xf numFmtId="3" fontId="8" fillId="0" borderId="1" xfId="0" applyNumberFormat="1" applyFont="1" applyFill="1" applyBorder="1"/>
    <xf numFmtId="0" fontId="8" fillId="0" borderId="0" xfId="0" applyFont="1" applyFill="1"/>
    <xf numFmtId="0" fontId="19" fillId="0" borderId="0" xfId="0" applyFont="1"/>
    <xf numFmtId="3" fontId="7" fillId="2" borderId="1" xfId="0" applyNumberFormat="1" applyFont="1" applyFill="1" applyBorder="1"/>
    <xf numFmtId="3" fontId="26" fillId="3" borderId="1" xfId="0" applyNumberFormat="1" applyFont="1" applyFill="1" applyBorder="1"/>
    <xf numFmtId="49" fontId="8" fillId="2" borderId="1" xfId="0" applyNumberFormat="1" applyFont="1" applyFill="1" applyBorder="1"/>
    <xf numFmtId="0" fontId="8" fillId="2" borderId="1" xfId="0" applyFont="1" applyFill="1" applyBorder="1"/>
    <xf numFmtId="3" fontId="20" fillId="2" borderId="1" xfId="0" applyNumberFormat="1" applyFont="1" applyFill="1" applyBorder="1"/>
    <xf numFmtId="3" fontId="7" fillId="3" borderId="1" xfId="0" applyNumberFormat="1" applyFont="1" applyFill="1" applyBorder="1"/>
    <xf numFmtId="0" fontId="7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 applyAlignment="1">
      <alignment horizontal="left"/>
    </xf>
    <xf numFmtId="3" fontId="1" fillId="2" borderId="1" xfId="0" applyNumberFormat="1" applyFont="1" applyFill="1" applyBorder="1"/>
    <xf numFmtId="3" fontId="8" fillId="2" borderId="1" xfId="0" applyNumberFormat="1" applyFont="1" applyFill="1" applyBorder="1"/>
    <xf numFmtId="3" fontId="0" fillId="3" borderId="1" xfId="0" applyNumberFormat="1" applyFont="1" applyFill="1" applyBorder="1"/>
    <xf numFmtId="0" fontId="9" fillId="0" borderId="0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center" vertical="center" wrapText="1"/>
    </xf>
    <xf numFmtId="49" fontId="0" fillId="4" borderId="1" xfId="0" applyNumberFormat="1" applyFill="1" applyBorder="1"/>
    <xf numFmtId="0" fontId="0" fillId="4" borderId="1" xfId="0" applyFill="1" applyBorder="1"/>
    <xf numFmtId="3" fontId="19" fillId="4" borderId="1" xfId="0" applyNumberFormat="1" applyFont="1" applyFill="1" applyBorder="1"/>
    <xf numFmtId="3" fontId="26" fillId="4" borderId="1" xfId="0" applyNumberFormat="1" applyFont="1" applyFill="1" applyBorder="1"/>
    <xf numFmtId="3" fontId="0" fillId="4" borderId="1" xfId="0" applyNumberFormat="1" applyFill="1" applyBorder="1"/>
    <xf numFmtId="0" fontId="0" fillId="4" borderId="0" xfId="0" applyFill="1"/>
    <xf numFmtId="49" fontId="18" fillId="0" borderId="1" xfId="0" applyNumberFormat="1" applyFont="1" applyBorder="1"/>
    <xf numFmtId="0" fontId="18" fillId="0" borderId="1" xfId="0" applyFont="1" applyBorder="1"/>
    <xf numFmtId="3" fontId="18" fillId="0" borderId="1" xfId="0" applyNumberFormat="1" applyFont="1" applyBorder="1"/>
    <xf numFmtId="0" fontId="18" fillId="0" borderId="0" xfId="0" applyFont="1"/>
    <xf numFmtId="0" fontId="0" fillId="0" borderId="1" xfId="0" applyFont="1" applyBorder="1" applyAlignment="1">
      <alignment wrapText="1"/>
    </xf>
    <xf numFmtId="49" fontId="18" fillId="3" borderId="1" xfId="0" applyNumberFormat="1" applyFont="1" applyFill="1" applyBorder="1"/>
    <xf numFmtId="0" fontId="18" fillId="3" borderId="1" xfId="0" applyFont="1" applyFill="1" applyBorder="1"/>
    <xf numFmtId="3" fontId="18" fillId="3" borderId="1" xfId="0" applyNumberFormat="1" applyFont="1" applyFill="1" applyBorder="1"/>
    <xf numFmtId="0" fontId="18" fillId="3" borderId="0" xfId="0" applyFont="1" applyFill="1"/>
    <xf numFmtId="3" fontId="28" fillId="3" borderId="1" xfId="0" applyNumberFormat="1" applyFont="1" applyFill="1" applyBorder="1"/>
    <xf numFmtId="3" fontId="28" fillId="0" borderId="1" xfId="0" applyNumberFormat="1" applyFont="1" applyBorder="1"/>
    <xf numFmtId="3" fontId="1" fillId="3" borderId="1" xfId="0" applyNumberFormat="1" applyFont="1" applyFill="1" applyBorder="1"/>
    <xf numFmtId="0" fontId="29" fillId="0" borderId="1" xfId="0" applyFont="1" applyBorder="1"/>
    <xf numFmtId="0" fontId="29" fillId="0" borderId="0" xfId="0" applyFont="1"/>
    <xf numFmtId="0" fontId="24" fillId="3" borderId="3" xfId="0" applyFont="1" applyFill="1" applyBorder="1"/>
    <xf numFmtId="0" fontId="1" fillId="3" borderId="1" xfId="0" applyFont="1" applyFill="1" applyBorder="1" applyAlignment="1">
      <alignment horizontal="center"/>
    </xf>
    <xf numFmtId="3" fontId="27" fillId="3" borderId="1" xfId="0" applyNumberFormat="1" applyFont="1" applyFill="1" applyBorder="1"/>
    <xf numFmtId="0" fontId="0" fillId="3" borderId="0" xfId="0" applyFont="1" applyFill="1" applyBorder="1"/>
    <xf numFmtId="3" fontId="26" fillId="3" borderId="12" xfId="0" applyNumberFormat="1" applyFont="1" applyFill="1" applyBorder="1"/>
    <xf numFmtId="0" fontId="0" fillId="2" borderId="0" xfId="0" applyFill="1"/>
    <xf numFmtId="3" fontId="26" fillId="0" borderId="1" xfId="0" applyNumberFormat="1" applyFont="1" applyBorder="1"/>
    <xf numFmtId="3" fontId="0" fillId="0" borderId="1" xfId="0" applyNumberFormat="1" applyFont="1" applyFill="1" applyBorder="1"/>
    <xf numFmtId="3" fontId="0" fillId="4" borderId="1" xfId="0" applyNumberFormat="1" applyFont="1" applyFill="1" applyBorder="1"/>
    <xf numFmtId="49" fontId="18" fillId="0" borderId="1" xfId="0" applyNumberFormat="1" applyFont="1" applyFill="1" applyBorder="1"/>
    <xf numFmtId="3" fontId="18" fillId="0" borderId="1" xfId="0" applyNumberFormat="1" applyFont="1" applyFill="1" applyBorder="1"/>
    <xf numFmtId="0" fontId="18" fillId="0" borderId="0" xfId="0" applyFont="1" applyFill="1"/>
    <xf numFmtId="49" fontId="29" fillId="0" borderId="1" xfId="0" applyNumberFormat="1" applyFont="1" applyBorder="1"/>
    <xf numFmtId="49" fontId="8" fillId="4" borderId="1" xfId="0" applyNumberFormat="1" applyFont="1" applyFill="1" applyBorder="1"/>
    <xf numFmtId="0" fontId="8" fillId="4" borderId="1" xfId="0" applyFont="1" applyFill="1" applyBorder="1"/>
    <xf numFmtId="0" fontId="8" fillId="4" borderId="0" xfId="0" applyFont="1" applyFill="1"/>
    <xf numFmtId="0" fontId="8" fillId="2" borderId="0" xfId="0" applyFont="1" applyFill="1"/>
    <xf numFmtId="49" fontId="20" fillId="4" borderId="1" xfId="0" applyNumberFormat="1" applyFont="1" applyFill="1" applyBorder="1"/>
    <xf numFmtId="0" fontId="19" fillId="4" borderId="1" xfId="0" applyFont="1" applyFill="1" applyBorder="1"/>
    <xf numFmtId="3" fontId="27" fillId="4" borderId="1" xfId="0" applyNumberFormat="1" applyFont="1" applyFill="1" applyBorder="1"/>
    <xf numFmtId="0" fontId="19" fillId="4" borderId="0" xfId="0" applyFont="1" applyFill="1"/>
    <xf numFmtId="0" fontId="0" fillId="4" borderId="1" xfId="0" applyFont="1" applyFill="1" applyBorder="1"/>
    <xf numFmtId="0" fontId="0" fillId="3" borderId="1" xfId="0" applyFont="1" applyFill="1" applyBorder="1"/>
    <xf numFmtId="3" fontId="0" fillId="0" borderId="12" xfId="0" applyNumberFormat="1" applyFont="1" applyBorder="1"/>
    <xf numFmtId="3" fontId="27" fillId="0" borderId="1" xfId="0" applyNumberFormat="1" applyFont="1" applyBorder="1"/>
    <xf numFmtId="0" fontId="29" fillId="0" borderId="7" xfId="0" applyFont="1" applyBorder="1"/>
    <xf numFmtId="3" fontId="18" fillId="0" borderId="8" xfId="0" applyNumberFormat="1" applyFont="1" applyBorder="1"/>
    <xf numFmtId="3" fontId="0" fillId="3" borderId="8" xfId="0" applyNumberFormat="1" applyFont="1" applyFill="1" applyBorder="1"/>
    <xf numFmtId="0" fontId="0" fillId="3" borderId="7" xfId="0" applyFont="1" applyFill="1" applyBorder="1"/>
    <xf numFmtId="0" fontId="0" fillId="3" borderId="0" xfId="0" applyFont="1" applyFill="1"/>
    <xf numFmtId="3" fontId="7" fillId="2" borderId="13" xfId="0" applyNumberFormat="1" applyFont="1" applyFill="1" applyBorder="1"/>
    <xf numFmtId="0" fontId="0" fillId="3" borderId="14" xfId="0" applyFill="1" applyBorder="1"/>
    <xf numFmtId="0" fontId="1" fillId="3" borderId="1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8" fillId="4" borderId="7" xfId="0" applyFont="1" applyFill="1" applyBorder="1"/>
    <xf numFmtId="3" fontId="0" fillId="4" borderId="8" xfId="0" applyNumberFormat="1" applyFont="1" applyFill="1" applyBorder="1"/>
    <xf numFmtId="3" fontId="8" fillId="4" borderId="1" xfId="0" applyNumberFormat="1" applyFont="1" applyFill="1" applyBorder="1"/>
    <xf numFmtId="3" fontId="20" fillId="4" borderId="1" xfId="0" applyNumberFormat="1" applyFont="1" applyFill="1" applyBorder="1"/>
    <xf numFmtId="3" fontId="8" fillId="4" borderId="8" xfId="0" applyNumberFormat="1" applyFont="1" applyFill="1" applyBorder="1"/>
    <xf numFmtId="0" fontId="0" fillId="0" borderId="15" xfId="0" applyBorder="1"/>
    <xf numFmtId="0" fontId="0" fillId="0" borderId="14" xfId="0" applyBorder="1"/>
    <xf numFmtId="3" fontId="0" fillId="0" borderId="14" xfId="0" applyNumberFormat="1" applyBorder="1"/>
    <xf numFmtId="3" fontId="19" fillId="3" borderId="14" xfId="0" applyNumberFormat="1" applyFont="1" applyFill="1" applyBorder="1"/>
    <xf numFmtId="3" fontId="0" fillId="0" borderId="14" xfId="0" applyNumberFormat="1" applyFont="1" applyBorder="1"/>
    <xf numFmtId="3" fontId="0" fillId="0" borderId="16" xfId="0" applyNumberFormat="1" applyFont="1" applyBorder="1"/>
    <xf numFmtId="0" fontId="0" fillId="0" borderId="17" xfId="0" applyBorder="1"/>
    <xf numFmtId="0" fontId="0" fillId="0" borderId="13" xfId="0" applyBorder="1"/>
    <xf numFmtId="3" fontId="19" fillId="3" borderId="13" xfId="0" applyNumberFormat="1" applyFont="1" applyFill="1" applyBorder="1"/>
    <xf numFmtId="3" fontId="0" fillId="0" borderId="13" xfId="0" applyNumberFormat="1" applyFont="1" applyBorder="1"/>
    <xf numFmtId="3" fontId="0" fillId="0" borderId="18" xfId="0" applyNumberFormat="1" applyFont="1" applyBorder="1"/>
    <xf numFmtId="0" fontId="0" fillId="0" borderId="19" xfId="0" applyBorder="1"/>
    <xf numFmtId="0" fontId="0" fillId="0" borderId="20" xfId="0" applyBorder="1"/>
    <xf numFmtId="3" fontId="0" fillId="0" borderId="20" xfId="0" applyNumberFormat="1" applyBorder="1"/>
    <xf numFmtId="3" fontId="19" fillId="3" borderId="20" xfId="0" applyNumberFormat="1" applyFont="1" applyFill="1" applyBorder="1"/>
    <xf numFmtId="3" fontId="0" fillId="0" borderId="20" xfId="0" applyNumberFormat="1" applyFont="1" applyBorder="1"/>
    <xf numFmtId="3" fontId="0" fillId="0" borderId="21" xfId="0" applyNumberFormat="1" applyFont="1" applyBorder="1"/>
    <xf numFmtId="0" fontId="8" fillId="4" borderId="10" xfId="0" applyFont="1" applyFill="1" applyBorder="1"/>
    <xf numFmtId="3" fontId="12" fillId="3" borderId="1" xfId="1" applyNumberFormat="1" applyFont="1" applyFill="1" applyBorder="1" applyAlignment="1" applyProtection="1">
      <alignment horizontal="right" wrapText="1"/>
    </xf>
    <xf numFmtId="3" fontId="12" fillId="3" borderId="1" xfId="1" applyNumberFormat="1" applyFont="1" applyFill="1" applyBorder="1" applyAlignment="1">
      <alignment horizontal="right"/>
    </xf>
    <xf numFmtId="3" fontId="12" fillId="3" borderId="10" xfId="1" applyNumberFormat="1" applyFont="1" applyFill="1" applyBorder="1" applyAlignment="1">
      <alignment horizontal="right"/>
    </xf>
    <xf numFmtId="0" fontId="14" fillId="3" borderId="10" xfId="1" applyFont="1" applyFill="1" applyBorder="1" applyAlignment="1">
      <alignment horizontal="left"/>
    </xf>
    <xf numFmtId="0" fontId="16" fillId="3" borderId="11" xfId="1" applyNumberFormat="1" applyFont="1" applyFill="1" applyBorder="1" applyAlignment="1" applyProtection="1"/>
    <xf numFmtId="3" fontId="18" fillId="3" borderId="0" xfId="0" applyNumberFormat="1" applyFont="1" applyFill="1"/>
    <xf numFmtId="0" fontId="19" fillId="3" borderId="0" xfId="0" applyFont="1" applyFill="1"/>
    <xf numFmtId="0" fontId="0" fillId="0" borderId="0" xfId="0" applyFont="1"/>
    <xf numFmtId="0" fontId="14" fillId="3" borderId="10" xfId="1" quotePrefix="1" applyFont="1" applyFill="1" applyBorder="1" applyAlignment="1">
      <alignment horizontal="left"/>
    </xf>
    <xf numFmtId="0" fontId="16" fillId="3" borderId="11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>
      <alignment vertical="center" wrapText="1"/>
    </xf>
    <xf numFmtId="0" fontId="17" fillId="0" borderId="0" xfId="1" applyNumberFormat="1" applyFont="1" applyFill="1" applyBorder="1" applyAlignment="1" applyProtection="1">
      <alignment horizontal="left" vertical="center" wrapText="1"/>
    </xf>
    <xf numFmtId="0" fontId="14" fillId="3" borderId="10" xfId="1" applyNumberFormat="1" applyFont="1" applyFill="1" applyBorder="1" applyAlignment="1" applyProtection="1">
      <alignment horizontal="left" wrapText="1"/>
    </xf>
    <xf numFmtId="0" fontId="15" fillId="3" borderId="11" xfId="1" applyNumberFormat="1" applyFont="1" applyFill="1" applyBorder="1" applyAlignment="1" applyProtection="1">
      <alignment wrapText="1"/>
    </xf>
    <xf numFmtId="0" fontId="14" fillId="0" borderId="10" xfId="1" applyNumberFormat="1" applyFont="1" applyFill="1" applyBorder="1" applyAlignment="1" applyProtection="1">
      <alignment horizontal="left" wrapText="1"/>
    </xf>
    <xf numFmtId="0" fontId="15" fillId="0" borderId="11" xfId="1" applyNumberFormat="1" applyFont="1" applyFill="1" applyBorder="1" applyAlignment="1" applyProtection="1">
      <alignment wrapText="1"/>
    </xf>
    <xf numFmtId="0" fontId="14" fillId="3" borderId="10" xfId="1" quotePrefix="1" applyNumberFormat="1" applyFont="1" applyFill="1" applyBorder="1" applyAlignment="1" applyProtection="1">
      <alignment horizontal="left" wrapText="1"/>
    </xf>
    <xf numFmtId="0" fontId="14" fillId="0" borderId="10" xfId="1" quotePrefix="1" applyNumberFormat="1" applyFont="1" applyFill="1" applyBorder="1" applyAlignment="1" applyProtection="1">
      <alignment horizontal="left" wrapText="1"/>
    </xf>
    <xf numFmtId="0" fontId="16" fillId="3" borderId="11" xfId="1" applyNumberFormat="1" applyFont="1" applyFill="1" applyBorder="1" applyAlignment="1" applyProtection="1">
      <alignment wrapText="1"/>
    </xf>
    <xf numFmtId="0" fontId="11" fillId="0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/>
    <xf numFmtId="0" fontId="12" fillId="3" borderId="10" xfId="1" applyNumberFormat="1" applyFont="1" applyFill="1" applyBorder="1" applyAlignment="1" applyProtection="1">
      <alignment horizontal="left" wrapText="1"/>
    </xf>
    <xf numFmtId="0" fontId="17" fillId="3" borderId="11" xfId="1" applyNumberFormat="1" applyFont="1" applyFill="1" applyBorder="1" applyAlignment="1" applyProtection="1">
      <alignment wrapText="1"/>
    </xf>
    <xf numFmtId="0" fontId="10" fillId="3" borderId="11" xfId="1" applyNumberFormat="1" applyFont="1" applyFill="1" applyBorder="1" applyAlignment="1" applyProtection="1"/>
    <xf numFmtId="0" fontId="9" fillId="0" borderId="0" xfId="1" quotePrefix="1" applyNumberFormat="1" applyFont="1" applyFill="1" applyBorder="1" applyAlignment="1" applyProtection="1">
      <alignment horizontal="center" vertical="center" wrapText="1"/>
    </xf>
  </cellXfs>
  <cellStyles count="2">
    <cellStyle name="Normalno" xfId="0" builtinId="0"/>
    <cellStyle name="Obično 4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Normal="100" workbookViewId="0">
      <selection activeCell="A4" sqref="A4:I4"/>
    </sheetView>
  </sheetViews>
  <sheetFormatPr defaultRowHeight="15" x14ac:dyDescent="0.25"/>
  <cols>
    <col min="5" max="5" width="32.28515625" customWidth="1"/>
    <col min="6" max="6" width="14.5703125" hidden="1" customWidth="1"/>
    <col min="7" max="9" width="20.42578125" customWidth="1"/>
  </cols>
  <sheetData>
    <row r="1" spans="1:15" ht="51.6" customHeight="1" x14ac:dyDescent="0.25">
      <c r="A1" s="180" t="s">
        <v>138</v>
      </c>
      <c r="B1" s="180"/>
      <c r="C1" s="180"/>
      <c r="D1" s="180"/>
      <c r="E1" s="180"/>
      <c r="F1" s="180"/>
      <c r="G1" s="180"/>
      <c r="H1" s="180"/>
      <c r="I1" s="180"/>
    </row>
    <row r="2" spans="1:15" ht="18" x14ac:dyDescent="0.25">
      <c r="A2" s="180" t="s">
        <v>54</v>
      </c>
      <c r="B2" s="180"/>
      <c r="C2" s="180"/>
      <c r="D2" s="180"/>
      <c r="E2" s="180"/>
      <c r="F2" s="180"/>
      <c r="G2" s="180"/>
      <c r="H2" s="181"/>
      <c r="I2" s="181"/>
    </row>
    <row r="3" spans="1:15" s="45" customFormat="1" ht="18" x14ac:dyDescent="0.25">
      <c r="A3" s="182" t="s">
        <v>149</v>
      </c>
      <c r="B3" s="182"/>
      <c r="C3" s="182"/>
      <c r="D3" s="182"/>
      <c r="E3" s="48"/>
      <c r="F3" s="91"/>
      <c r="G3" s="92"/>
      <c r="H3" s="49"/>
      <c r="I3" s="49"/>
    </row>
    <row r="4" spans="1:15" x14ac:dyDescent="0.25">
      <c r="A4" s="182" t="s">
        <v>150</v>
      </c>
      <c r="B4" s="182"/>
      <c r="C4" s="182"/>
      <c r="D4" s="182"/>
      <c r="E4" s="182"/>
      <c r="F4" s="182"/>
      <c r="G4" s="182"/>
      <c r="H4" s="182"/>
      <c r="I4" s="182"/>
    </row>
    <row r="5" spans="1:15" ht="26.25" x14ac:dyDescent="0.25">
      <c r="A5" s="31"/>
      <c r="B5" s="32"/>
      <c r="C5" s="32"/>
      <c r="D5" s="33"/>
      <c r="E5" s="34"/>
      <c r="F5" s="35" t="s">
        <v>126</v>
      </c>
      <c r="G5" s="35" t="s">
        <v>141</v>
      </c>
      <c r="H5" s="35" t="s">
        <v>139</v>
      </c>
      <c r="I5" s="36" t="s">
        <v>140</v>
      </c>
      <c r="J5" s="24"/>
      <c r="K5" s="24"/>
      <c r="L5" s="24"/>
      <c r="M5" s="24"/>
      <c r="N5" s="24"/>
      <c r="O5" s="24"/>
    </row>
    <row r="6" spans="1:15" s="24" customFormat="1" ht="15.75" x14ac:dyDescent="0.25">
      <c r="A6" s="183" t="s">
        <v>34</v>
      </c>
      <c r="B6" s="184"/>
      <c r="C6" s="184"/>
      <c r="D6" s="184"/>
      <c r="E6" s="179"/>
      <c r="F6" s="170"/>
      <c r="G6" s="170">
        <v>2707043</v>
      </c>
      <c r="H6" s="170">
        <v>2707043</v>
      </c>
      <c r="I6" s="170">
        <v>2707043</v>
      </c>
    </row>
    <row r="7" spans="1:15" s="24" customFormat="1" ht="15.75" x14ac:dyDescent="0.25">
      <c r="A7" s="183" t="s">
        <v>25</v>
      </c>
      <c r="B7" s="184"/>
      <c r="C7" s="184"/>
      <c r="D7" s="184"/>
      <c r="E7" s="179"/>
      <c r="F7" s="171">
        <v>-5417051</v>
      </c>
      <c r="G7" s="170">
        <v>2707043</v>
      </c>
      <c r="H7" s="171">
        <v>2707043</v>
      </c>
      <c r="I7" s="171">
        <v>2707043</v>
      </c>
    </row>
    <row r="8" spans="1:15" s="24" customFormat="1" ht="15.75" x14ac:dyDescent="0.25">
      <c r="A8" s="178" t="s">
        <v>35</v>
      </c>
      <c r="B8" s="179"/>
      <c r="C8" s="179"/>
      <c r="D8" s="179"/>
      <c r="E8" s="179"/>
      <c r="F8" s="171"/>
      <c r="G8" s="170"/>
      <c r="H8" s="171"/>
      <c r="I8" s="171"/>
    </row>
    <row r="9" spans="1:15" s="24" customFormat="1" ht="15.75" x14ac:dyDescent="0.25">
      <c r="A9" s="173" t="s">
        <v>36</v>
      </c>
      <c r="B9" s="174"/>
      <c r="C9" s="174"/>
      <c r="D9" s="174"/>
      <c r="E9" s="174"/>
      <c r="F9" s="170"/>
      <c r="G9" s="170">
        <v>2707043</v>
      </c>
      <c r="H9" s="170">
        <v>2707043</v>
      </c>
      <c r="I9" s="170">
        <v>2707043</v>
      </c>
    </row>
    <row r="10" spans="1:15" s="24" customFormat="1" ht="15.75" x14ac:dyDescent="0.25">
      <c r="A10" s="187" t="s">
        <v>37</v>
      </c>
      <c r="B10" s="184"/>
      <c r="C10" s="184"/>
      <c r="D10" s="184"/>
      <c r="E10" s="189"/>
      <c r="F10" s="170">
        <v>-5376813</v>
      </c>
      <c r="G10" s="170">
        <v>2704443</v>
      </c>
      <c r="H10" s="170">
        <v>2704443</v>
      </c>
      <c r="I10" s="170">
        <v>2704443</v>
      </c>
    </row>
    <row r="11" spans="1:15" s="24" customFormat="1" ht="15.75" x14ac:dyDescent="0.25">
      <c r="A11" s="178" t="s">
        <v>38</v>
      </c>
      <c r="B11" s="179"/>
      <c r="C11" s="179"/>
      <c r="D11" s="179"/>
      <c r="E11" s="179"/>
      <c r="F11" s="170">
        <v>-8090</v>
      </c>
      <c r="G11" s="170">
        <v>2600</v>
      </c>
      <c r="H11" s="170">
        <v>2600</v>
      </c>
      <c r="I11" s="170">
        <v>2600</v>
      </c>
    </row>
    <row r="12" spans="1:15" s="24" customFormat="1" ht="15.75" x14ac:dyDescent="0.25">
      <c r="A12" s="187" t="s">
        <v>39</v>
      </c>
      <c r="B12" s="184"/>
      <c r="C12" s="184"/>
      <c r="D12" s="184"/>
      <c r="E12" s="184"/>
      <c r="F12" s="170">
        <v>23406</v>
      </c>
      <c r="G12" s="170"/>
      <c r="H12" s="170"/>
      <c r="I12" s="170"/>
    </row>
    <row r="13" spans="1:15" ht="18" x14ac:dyDescent="0.25">
      <c r="A13" s="180"/>
      <c r="B13" s="190"/>
      <c r="C13" s="190"/>
      <c r="D13" s="190"/>
      <c r="E13" s="190"/>
      <c r="F13" s="191"/>
      <c r="G13" s="191"/>
      <c r="H13" s="191"/>
      <c r="I13" s="191"/>
      <c r="J13" s="24"/>
      <c r="K13" s="24"/>
      <c r="L13" s="24"/>
      <c r="M13" s="24"/>
      <c r="N13" s="24"/>
      <c r="O13" s="24"/>
    </row>
    <row r="14" spans="1:15" ht="26.25" x14ac:dyDescent="0.25">
      <c r="A14" s="31"/>
      <c r="B14" s="32"/>
      <c r="C14" s="32"/>
      <c r="D14" s="33"/>
      <c r="E14" s="34"/>
      <c r="F14" s="35" t="s">
        <v>125</v>
      </c>
      <c r="G14" s="35" t="s">
        <v>141</v>
      </c>
      <c r="H14" s="35" t="s">
        <v>139</v>
      </c>
      <c r="I14" s="36" t="s">
        <v>140</v>
      </c>
      <c r="J14" s="24"/>
      <c r="K14" s="24"/>
      <c r="L14" s="24"/>
      <c r="M14" s="24"/>
      <c r="N14" s="24"/>
      <c r="O14" s="24"/>
    </row>
    <row r="15" spans="1:15" s="24" customFormat="1" ht="15.75" x14ac:dyDescent="0.25">
      <c r="A15" s="192" t="s">
        <v>73</v>
      </c>
      <c r="B15" s="193"/>
      <c r="C15" s="193"/>
      <c r="D15" s="193"/>
      <c r="E15" s="194"/>
      <c r="F15" s="172"/>
      <c r="G15" s="172"/>
      <c r="H15" s="172"/>
      <c r="I15" s="170"/>
    </row>
    <row r="16" spans="1:15" ht="18" x14ac:dyDescent="0.25">
      <c r="A16" s="195"/>
      <c r="B16" s="190"/>
      <c r="C16" s="190"/>
      <c r="D16" s="190"/>
      <c r="E16" s="190"/>
      <c r="F16" s="191"/>
      <c r="G16" s="191"/>
      <c r="H16" s="191"/>
      <c r="I16" s="191"/>
      <c r="J16" s="24"/>
      <c r="K16" s="24"/>
      <c r="L16" s="24"/>
      <c r="M16" s="24"/>
      <c r="N16" s="24"/>
      <c r="O16" s="24"/>
    </row>
    <row r="17" spans="1:15" ht="26.25" x14ac:dyDescent="0.25">
      <c r="A17" s="31"/>
      <c r="B17" s="32"/>
      <c r="C17" s="32"/>
      <c r="D17" s="33"/>
      <c r="E17" s="34"/>
      <c r="F17" s="35"/>
      <c r="G17" s="35" t="s">
        <v>141</v>
      </c>
      <c r="H17" s="35" t="s">
        <v>139</v>
      </c>
      <c r="I17" s="36" t="s">
        <v>140</v>
      </c>
      <c r="J17" s="24"/>
      <c r="K17" s="24"/>
      <c r="L17" s="24"/>
      <c r="M17" s="24"/>
      <c r="N17" s="24"/>
      <c r="O17" s="24"/>
    </row>
    <row r="18" spans="1:15" ht="15.75" x14ac:dyDescent="0.25">
      <c r="A18" s="185" t="s">
        <v>40</v>
      </c>
      <c r="B18" s="186"/>
      <c r="C18" s="186"/>
      <c r="D18" s="186"/>
      <c r="E18" s="186"/>
      <c r="F18" s="37"/>
      <c r="G18" s="37"/>
      <c r="H18" s="37"/>
      <c r="I18" s="37"/>
      <c r="J18" s="24"/>
      <c r="K18" s="24"/>
      <c r="L18" s="24"/>
      <c r="M18" s="24"/>
      <c r="N18" s="24"/>
      <c r="O18" s="24"/>
    </row>
    <row r="19" spans="1:15" ht="15.75" x14ac:dyDescent="0.25">
      <c r="A19" s="185" t="s">
        <v>41</v>
      </c>
      <c r="B19" s="186"/>
      <c r="C19" s="186"/>
      <c r="D19" s="186"/>
      <c r="E19" s="186"/>
      <c r="F19" s="37"/>
      <c r="G19" s="37"/>
      <c r="H19" s="37"/>
      <c r="I19" s="37"/>
      <c r="J19" s="24"/>
      <c r="K19" s="24"/>
      <c r="L19" s="24"/>
      <c r="M19" s="24"/>
      <c r="N19" s="24"/>
      <c r="O19" s="24"/>
    </row>
    <row r="20" spans="1:15" s="24" customFormat="1" ht="15.75" x14ac:dyDescent="0.25">
      <c r="A20" s="187" t="s">
        <v>42</v>
      </c>
      <c r="B20" s="184"/>
      <c r="C20" s="184"/>
      <c r="D20" s="184"/>
      <c r="E20" s="184"/>
      <c r="F20" s="171"/>
      <c r="G20" s="171"/>
      <c r="H20" s="171"/>
      <c r="I20" s="171"/>
    </row>
    <row r="21" spans="1:15" ht="18" x14ac:dyDescent="0.25">
      <c r="A21" s="38"/>
      <c r="B21" s="39"/>
      <c r="C21" s="40"/>
      <c r="D21" s="41"/>
      <c r="E21" s="39"/>
      <c r="F21" s="42"/>
      <c r="G21" s="42"/>
      <c r="H21" s="42"/>
      <c r="I21" s="42"/>
      <c r="J21" s="24"/>
      <c r="K21" s="24"/>
      <c r="L21" s="24"/>
      <c r="M21" s="24"/>
      <c r="N21" s="24"/>
      <c r="O21" s="24"/>
    </row>
    <row r="22" spans="1:15" ht="15.75" x14ac:dyDescent="0.25">
      <c r="A22" s="188" t="s">
        <v>43</v>
      </c>
      <c r="B22" s="186"/>
      <c r="C22" s="186"/>
      <c r="D22" s="186"/>
      <c r="E22" s="186"/>
      <c r="F22" s="37"/>
      <c r="G22" s="37"/>
      <c r="H22" s="37"/>
      <c r="I22" s="37"/>
      <c r="J22" s="24"/>
      <c r="K22" s="24"/>
      <c r="L22" s="24"/>
      <c r="M22" s="24"/>
      <c r="N22" s="24"/>
      <c r="O22" s="24"/>
    </row>
    <row r="23" spans="1:15" x14ac:dyDescent="0.25">
      <c r="J23" s="24"/>
      <c r="K23" s="24"/>
      <c r="L23" s="24"/>
      <c r="M23" s="24"/>
      <c r="N23" s="24"/>
      <c r="O23" s="24"/>
    </row>
    <row r="24" spans="1:15" x14ac:dyDescent="0.25">
      <c r="A24" t="s">
        <v>142</v>
      </c>
      <c r="J24" s="24"/>
      <c r="K24" s="24"/>
      <c r="L24" s="24"/>
      <c r="M24" s="24"/>
      <c r="N24" s="24"/>
      <c r="O24" s="24"/>
    </row>
    <row r="25" spans="1:15" x14ac:dyDescent="0.25">
      <c r="J25" s="24"/>
      <c r="K25" s="24"/>
      <c r="L25" s="24"/>
      <c r="M25" s="24"/>
      <c r="N25" s="24"/>
      <c r="O25" s="24"/>
    </row>
    <row r="26" spans="1:15" x14ac:dyDescent="0.25">
      <c r="J26" s="24"/>
      <c r="K26" s="24"/>
      <c r="L26" s="24"/>
      <c r="M26" s="24"/>
      <c r="N26" s="24"/>
      <c r="O26" s="24"/>
    </row>
    <row r="27" spans="1:15" x14ac:dyDescent="0.25">
      <c r="J27" s="24"/>
      <c r="K27" s="24"/>
      <c r="L27" s="24"/>
      <c r="M27" s="24"/>
      <c r="N27" s="24"/>
      <c r="O27" s="24"/>
    </row>
    <row r="28" spans="1:15" x14ac:dyDescent="0.25">
      <c r="J28" s="24"/>
      <c r="K28" s="24"/>
      <c r="L28" s="24"/>
      <c r="M28" s="24"/>
      <c r="N28" s="24"/>
      <c r="O28" s="24"/>
    </row>
  </sheetData>
  <mergeCells count="17">
    <mergeCell ref="A18:E18"/>
    <mergeCell ref="A19:E19"/>
    <mergeCell ref="A20:E20"/>
    <mergeCell ref="A22:E22"/>
    <mergeCell ref="A10:E10"/>
    <mergeCell ref="A11:E11"/>
    <mergeCell ref="A12:E12"/>
    <mergeCell ref="A13:I13"/>
    <mergeCell ref="A15:E15"/>
    <mergeCell ref="A16:I16"/>
    <mergeCell ref="A8:E8"/>
    <mergeCell ref="A1:I1"/>
    <mergeCell ref="A2:I2"/>
    <mergeCell ref="A4:I4"/>
    <mergeCell ref="A6:E6"/>
    <mergeCell ref="A7:E7"/>
    <mergeCell ref="A3:D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zoomScaleNormal="100" workbookViewId="0">
      <selection activeCell="C4" sqref="C4"/>
    </sheetView>
  </sheetViews>
  <sheetFormatPr defaultRowHeight="15" x14ac:dyDescent="0.25"/>
  <cols>
    <col min="1" max="1" width="9" customWidth="1"/>
    <col min="2" max="2" width="10.85546875" customWidth="1"/>
    <col min="3" max="3" width="77.28515625" customWidth="1"/>
    <col min="4" max="4" width="10.42578125" hidden="1" customWidth="1"/>
    <col min="5" max="5" width="12.5703125" customWidth="1"/>
    <col min="6" max="7" width="16.5703125" customWidth="1"/>
  </cols>
  <sheetData>
    <row r="1" spans="1:9" ht="18.75" x14ac:dyDescent="0.3">
      <c r="B1" s="8" t="s">
        <v>29</v>
      </c>
      <c r="C1" s="8"/>
    </row>
    <row r="2" spans="1:9" ht="18.75" x14ac:dyDescent="0.3">
      <c r="B2" s="8" t="s">
        <v>30</v>
      </c>
      <c r="C2" s="8"/>
    </row>
    <row r="3" spans="1:9" x14ac:dyDescent="0.25">
      <c r="B3" t="s">
        <v>75</v>
      </c>
      <c r="C3" t="s">
        <v>151</v>
      </c>
    </row>
    <row r="4" spans="1:9" x14ac:dyDescent="0.25">
      <c r="B4" t="s">
        <v>74</v>
      </c>
      <c r="C4" t="s">
        <v>152</v>
      </c>
    </row>
    <row r="5" spans="1:9" ht="14.45" customHeight="1" x14ac:dyDescent="0.25"/>
    <row r="6" spans="1:9" x14ac:dyDescent="0.25">
      <c r="C6" s="51" t="s">
        <v>134</v>
      </c>
    </row>
    <row r="7" spans="1:9" ht="27" thickBot="1" x14ac:dyDescent="0.45">
      <c r="C7" s="63" t="s">
        <v>26</v>
      </c>
      <c r="D7" s="62"/>
      <c r="E7" s="62"/>
      <c r="F7" s="9"/>
      <c r="G7" s="10"/>
    </row>
    <row r="8" spans="1:9" ht="15.75" hidden="1" thickBot="1" x14ac:dyDescent="0.3"/>
    <row r="9" spans="1:9" ht="16.899999999999999" customHeight="1" x14ac:dyDescent="0.3">
      <c r="B9" s="18" t="s">
        <v>27</v>
      </c>
      <c r="C9" s="11"/>
      <c r="D9" s="11"/>
      <c r="E9" s="11"/>
      <c r="F9" s="11"/>
      <c r="G9" s="12"/>
    </row>
    <row r="10" spans="1:9" ht="52.5" customHeight="1" x14ac:dyDescent="0.25">
      <c r="A10" t="s">
        <v>0</v>
      </c>
      <c r="B10" s="13" t="s">
        <v>1</v>
      </c>
      <c r="C10" s="14" t="s">
        <v>28</v>
      </c>
      <c r="D10" s="15" t="s">
        <v>90</v>
      </c>
      <c r="E10" s="146" t="s">
        <v>135</v>
      </c>
      <c r="F10" s="15" t="s">
        <v>79</v>
      </c>
      <c r="G10" s="16" t="s">
        <v>136</v>
      </c>
    </row>
    <row r="11" spans="1:9" x14ac:dyDescent="0.25">
      <c r="B11" s="52">
        <v>6</v>
      </c>
      <c r="C11" s="30" t="s">
        <v>25</v>
      </c>
      <c r="D11" s="44" t="e">
        <f>SUM(D12+D27+#REF!+D34)</f>
        <v>#REF!</v>
      </c>
      <c r="E11" s="23">
        <v>2707043</v>
      </c>
      <c r="F11" s="44">
        <v>2707043</v>
      </c>
      <c r="G11" s="44">
        <v>2707043</v>
      </c>
      <c r="I11" s="60"/>
    </row>
    <row r="12" spans="1:9" s="102" customFormat="1" x14ac:dyDescent="0.25">
      <c r="B12" s="138">
        <v>63</v>
      </c>
      <c r="C12" s="111" t="s">
        <v>49</v>
      </c>
      <c r="D12" s="101">
        <f>SUM(D14:D25)</f>
        <v>-5379800</v>
      </c>
      <c r="E12" s="106">
        <v>2273890</v>
      </c>
      <c r="F12" s="101">
        <v>2273890</v>
      </c>
      <c r="G12" s="139">
        <v>2273890</v>
      </c>
    </row>
    <row r="13" spans="1:9" s="24" customFormat="1" x14ac:dyDescent="0.25">
      <c r="A13" s="128">
        <v>2101</v>
      </c>
      <c r="B13" s="147" t="s">
        <v>147</v>
      </c>
      <c r="C13" s="127"/>
      <c r="D13" s="121"/>
      <c r="E13" s="121"/>
      <c r="F13" s="121"/>
      <c r="G13" s="148"/>
    </row>
    <row r="14" spans="1:9" x14ac:dyDescent="0.25">
      <c r="A14" s="177" t="s">
        <v>76</v>
      </c>
      <c r="B14" s="17">
        <v>636</v>
      </c>
      <c r="C14" s="1" t="s">
        <v>122</v>
      </c>
      <c r="D14" s="44">
        <v>-5391680</v>
      </c>
      <c r="E14" s="58">
        <v>2065700</v>
      </c>
      <c r="F14" s="44"/>
      <c r="G14" s="53"/>
    </row>
    <row r="15" spans="1:9" s="24" customFormat="1" x14ac:dyDescent="0.25">
      <c r="A15" s="128">
        <v>2301</v>
      </c>
      <c r="B15" s="147" t="s">
        <v>88</v>
      </c>
      <c r="C15" s="127"/>
      <c r="D15" s="121"/>
      <c r="E15" s="95"/>
      <c r="F15" s="121"/>
      <c r="G15" s="148"/>
    </row>
    <row r="16" spans="1:9" s="24" customFormat="1" x14ac:dyDescent="0.25">
      <c r="A16" s="142" t="s">
        <v>83</v>
      </c>
      <c r="B16" s="141">
        <v>638</v>
      </c>
      <c r="C16" s="135" t="s">
        <v>146</v>
      </c>
      <c r="D16" s="90"/>
      <c r="E16" s="58">
        <v>84040</v>
      </c>
      <c r="F16" s="90"/>
      <c r="G16" s="140"/>
    </row>
    <row r="17" spans="1:7" x14ac:dyDescent="0.25">
      <c r="A17" s="142" t="s">
        <v>77</v>
      </c>
      <c r="B17" s="17">
        <v>636</v>
      </c>
      <c r="C17" s="1" t="s">
        <v>103</v>
      </c>
      <c r="D17" s="44">
        <v>-24805</v>
      </c>
      <c r="E17" s="58">
        <v>4000</v>
      </c>
      <c r="F17" s="44"/>
      <c r="G17" s="53"/>
    </row>
    <row r="18" spans="1:7" x14ac:dyDescent="0.25">
      <c r="A18" s="142" t="s">
        <v>50</v>
      </c>
      <c r="B18" s="17">
        <v>636</v>
      </c>
      <c r="C18" s="1" t="s">
        <v>137</v>
      </c>
      <c r="D18" s="44">
        <v>8600</v>
      </c>
      <c r="E18" s="58">
        <v>9000</v>
      </c>
      <c r="F18" s="44"/>
      <c r="G18" s="53"/>
    </row>
    <row r="19" spans="1:7" x14ac:dyDescent="0.25">
      <c r="A19" s="177" t="s">
        <v>48</v>
      </c>
      <c r="B19" s="17">
        <v>636</v>
      </c>
      <c r="C19" s="1" t="s">
        <v>104</v>
      </c>
      <c r="D19" s="44">
        <v>27950</v>
      </c>
      <c r="E19" s="58">
        <v>58000</v>
      </c>
      <c r="F19" s="44"/>
      <c r="G19" s="53"/>
    </row>
    <row r="20" spans="1:7" x14ac:dyDescent="0.25">
      <c r="A20" s="142" t="s">
        <v>21</v>
      </c>
      <c r="B20" s="17">
        <v>636</v>
      </c>
      <c r="C20" s="1" t="s">
        <v>114</v>
      </c>
      <c r="D20" s="90">
        <v>0</v>
      </c>
      <c r="E20" s="58">
        <v>3500</v>
      </c>
      <c r="F20" s="44"/>
      <c r="G20" s="53"/>
    </row>
    <row r="21" spans="1:7" x14ac:dyDescent="0.25">
      <c r="A21" s="177" t="s">
        <v>115</v>
      </c>
      <c r="B21" s="17">
        <v>636</v>
      </c>
      <c r="C21" s="1" t="s">
        <v>108</v>
      </c>
      <c r="D21" s="44">
        <v>0</v>
      </c>
      <c r="E21" s="58">
        <v>47500</v>
      </c>
      <c r="F21" s="44"/>
      <c r="G21" s="53"/>
    </row>
    <row r="22" spans="1:7" s="27" customFormat="1" x14ac:dyDescent="0.25">
      <c r="A22" s="128">
        <v>2302</v>
      </c>
      <c r="B22" s="147" t="s">
        <v>123</v>
      </c>
      <c r="C22" s="127"/>
      <c r="D22" s="149"/>
      <c r="E22" s="150"/>
      <c r="F22" s="149"/>
      <c r="G22" s="151"/>
    </row>
    <row r="23" spans="1:7" x14ac:dyDescent="0.25">
      <c r="A23" s="142" t="s">
        <v>87</v>
      </c>
      <c r="B23" s="17">
        <v>638</v>
      </c>
      <c r="C23" s="1" t="s">
        <v>111</v>
      </c>
      <c r="D23" s="44">
        <v>135</v>
      </c>
      <c r="E23" s="58">
        <v>150</v>
      </c>
      <c r="F23" s="44"/>
      <c r="G23" s="53"/>
    </row>
    <row r="24" spans="1:7" x14ac:dyDescent="0.25">
      <c r="A24" s="128">
        <v>2405</v>
      </c>
      <c r="B24" s="147" t="s">
        <v>68</v>
      </c>
      <c r="C24" s="127"/>
      <c r="D24" s="149"/>
      <c r="E24" s="95"/>
      <c r="F24" s="121"/>
      <c r="G24" s="148"/>
    </row>
    <row r="25" spans="1:7" x14ac:dyDescent="0.25">
      <c r="A25" t="s">
        <v>69</v>
      </c>
      <c r="B25" s="17">
        <v>636</v>
      </c>
      <c r="C25" s="1" t="s">
        <v>105</v>
      </c>
      <c r="D25" s="44">
        <v>0</v>
      </c>
      <c r="E25" s="58">
        <v>2000</v>
      </c>
      <c r="F25" s="44"/>
      <c r="G25" s="53"/>
    </row>
    <row r="26" spans="1:7" x14ac:dyDescent="0.25">
      <c r="B26" s="17"/>
      <c r="C26" s="1"/>
      <c r="D26" s="44"/>
      <c r="E26" s="58"/>
      <c r="F26" s="44"/>
      <c r="G26" s="53"/>
    </row>
    <row r="27" spans="1:7" s="112" customFormat="1" x14ac:dyDescent="0.25">
      <c r="B27" s="138">
        <v>65</v>
      </c>
      <c r="C27" s="111" t="s">
        <v>53</v>
      </c>
      <c r="D27" s="101">
        <f>SUM(D28:D32)</f>
        <v>-3500</v>
      </c>
      <c r="E27" s="106">
        <v>24600</v>
      </c>
      <c r="F27" s="101">
        <v>24600</v>
      </c>
      <c r="G27" s="139">
        <v>24600</v>
      </c>
    </row>
    <row r="28" spans="1:7" s="51" customFormat="1" x14ac:dyDescent="0.25">
      <c r="A28" s="128">
        <v>2301</v>
      </c>
      <c r="B28" s="147" t="s">
        <v>88</v>
      </c>
      <c r="C28" s="127"/>
      <c r="D28" s="121"/>
      <c r="E28" s="95"/>
      <c r="F28" s="121"/>
      <c r="G28" s="148"/>
    </row>
    <row r="29" spans="1:7" s="142" customFormat="1" x14ac:dyDescent="0.25">
      <c r="A29" s="142" t="s">
        <v>44</v>
      </c>
      <c r="B29" s="141">
        <v>652</v>
      </c>
      <c r="C29" s="135" t="s">
        <v>124</v>
      </c>
      <c r="D29" s="90">
        <v>0</v>
      </c>
      <c r="E29" s="58">
        <v>600</v>
      </c>
      <c r="F29" s="90"/>
      <c r="G29" s="140"/>
    </row>
    <row r="30" spans="1:7" x14ac:dyDescent="0.25">
      <c r="A30" t="s">
        <v>21</v>
      </c>
      <c r="B30" s="17">
        <v>652</v>
      </c>
      <c r="C30" s="1" t="s">
        <v>109</v>
      </c>
      <c r="D30" s="44">
        <v>-11300</v>
      </c>
      <c r="E30" s="58">
        <v>21000</v>
      </c>
      <c r="F30" s="44"/>
      <c r="G30" s="53"/>
    </row>
    <row r="31" spans="1:7" x14ac:dyDescent="0.25">
      <c r="A31" t="s">
        <v>50</v>
      </c>
      <c r="B31" s="17">
        <v>652</v>
      </c>
      <c r="C31" s="1" t="s">
        <v>117</v>
      </c>
      <c r="D31" s="44">
        <v>11300</v>
      </c>
      <c r="E31" s="58">
        <v>1500</v>
      </c>
      <c r="F31" s="44"/>
      <c r="G31" s="53"/>
    </row>
    <row r="32" spans="1:7" x14ac:dyDescent="0.25">
      <c r="A32" t="s">
        <v>45</v>
      </c>
      <c r="B32" s="17">
        <v>652</v>
      </c>
      <c r="C32" s="1" t="s">
        <v>110</v>
      </c>
      <c r="D32" s="44">
        <v>-3500</v>
      </c>
      <c r="E32" s="58">
        <v>1500</v>
      </c>
      <c r="F32" s="44"/>
      <c r="G32" s="53"/>
    </row>
    <row r="33" spans="1:7" x14ac:dyDescent="0.25">
      <c r="B33" s="17"/>
      <c r="C33" s="1"/>
      <c r="D33" s="44"/>
      <c r="E33" s="58"/>
      <c r="F33" s="44"/>
      <c r="G33" s="53"/>
    </row>
    <row r="34" spans="1:7" s="112" customFormat="1" x14ac:dyDescent="0.25">
      <c r="B34" s="138">
        <v>67</v>
      </c>
      <c r="C34" s="111" t="s">
        <v>116</v>
      </c>
      <c r="D34" s="101">
        <f>SUM(D35:D42)</f>
        <v>-6765</v>
      </c>
      <c r="E34" s="106">
        <v>408553</v>
      </c>
      <c r="F34" s="101">
        <v>408553</v>
      </c>
      <c r="G34" s="139">
        <v>408553</v>
      </c>
    </row>
    <row r="35" spans="1:7" s="51" customFormat="1" x14ac:dyDescent="0.25">
      <c r="A35" s="128">
        <v>2101</v>
      </c>
      <c r="B35" s="147" t="s">
        <v>112</v>
      </c>
      <c r="C35" s="127"/>
      <c r="D35" s="121"/>
      <c r="E35" s="95"/>
      <c r="F35" s="121"/>
      <c r="G35" s="148"/>
    </row>
    <row r="36" spans="1:7" x14ac:dyDescent="0.25">
      <c r="A36" t="s">
        <v>10</v>
      </c>
      <c r="B36" s="17">
        <v>671</v>
      </c>
      <c r="C36" s="1" t="s">
        <v>101</v>
      </c>
      <c r="D36" s="6">
        <v>-4968</v>
      </c>
      <c r="E36" s="58">
        <v>51120</v>
      </c>
      <c r="F36" s="44"/>
      <c r="G36" s="53"/>
    </row>
    <row r="37" spans="1:7" x14ac:dyDescent="0.25">
      <c r="A37" t="s">
        <v>16</v>
      </c>
      <c r="B37" s="152">
        <v>671</v>
      </c>
      <c r="C37" s="153" t="s">
        <v>102</v>
      </c>
      <c r="D37" s="154">
        <v>4150</v>
      </c>
      <c r="E37" s="155">
        <v>279850</v>
      </c>
      <c r="F37" s="156"/>
      <c r="G37" s="157"/>
    </row>
    <row r="38" spans="1:7" x14ac:dyDescent="0.25">
      <c r="A38" s="169">
        <v>2102</v>
      </c>
      <c r="B38" s="147" t="s">
        <v>113</v>
      </c>
      <c r="C38" s="127"/>
      <c r="D38" s="97"/>
      <c r="E38" s="95"/>
      <c r="F38" s="121"/>
      <c r="G38" s="121"/>
    </row>
    <row r="39" spans="1:7" x14ac:dyDescent="0.25">
      <c r="A39" t="s">
        <v>18</v>
      </c>
      <c r="B39" s="163">
        <v>671</v>
      </c>
      <c r="C39" s="164" t="s">
        <v>106</v>
      </c>
      <c r="D39" s="165">
        <v>-36400</v>
      </c>
      <c r="E39" s="166">
        <v>40130</v>
      </c>
      <c r="F39" s="167"/>
      <c r="G39" s="168"/>
    </row>
    <row r="40" spans="1:7" x14ac:dyDescent="0.25">
      <c r="A40" s="169">
        <v>2301</v>
      </c>
      <c r="B40" s="147" t="s">
        <v>88</v>
      </c>
      <c r="C40" s="127"/>
      <c r="D40" s="97"/>
      <c r="E40" s="95"/>
      <c r="F40" s="121"/>
      <c r="G40" s="121"/>
    </row>
    <row r="41" spans="1:7" x14ac:dyDescent="0.25">
      <c r="A41" s="177" t="s">
        <v>83</v>
      </c>
      <c r="B41" s="158">
        <v>671</v>
      </c>
      <c r="C41" s="159" t="s">
        <v>107</v>
      </c>
      <c r="D41" s="161">
        <v>30453</v>
      </c>
      <c r="E41" s="160">
        <v>30453</v>
      </c>
      <c r="F41" s="161"/>
      <c r="G41" s="162"/>
    </row>
    <row r="42" spans="1:7" x14ac:dyDescent="0.25">
      <c r="A42" s="142" t="s">
        <v>51</v>
      </c>
      <c r="B42" s="17">
        <v>671</v>
      </c>
      <c r="C42" s="1" t="s">
        <v>72</v>
      </c>
      <c r="D42" s="44">
        <v>0</v>
      </c>
      <c r="E42" s="58">
        <v>7000</v>
      </c>
      <c r="F42" s="44"/>
      <c r="G42" s="53"/>
    </row>
    <row r="43" spans="1:7" x14ac:dyDescent="0.25">
      <c r="B43" s="45"/>
      <c r="C43" s="45"/>
      <c r="D43" s="61"/>
      <c r="E43" s="61"/>
      <c r="F43" s="61"/>
      <c r="G43" s="61"/>
    </row>
    <row r="44" spans="1:7" x14ac:dyDescent="0.25">
      <c r="B44" s="45"/>
      <c r="C44" s="45"/>
      <c r="D44" s="46"/>
      <c r="E44" s="46"/>
      <c r="F44" s="46"/>
      <c r="G44" s="46"/>
    </row>
    <row r="45" spans="1:7" x14ac:dyDescent="0.25">
      <c r="B45" t="s">
        <v>133</v>
      </c>
      <c r="C45" s="47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62"/>
  <sheetViews>
    <sheetView zoomScaleNormal="100" workbookViewId="0">
      <selection activeCell="C6" sqref="C6"/>
    </sheetView>
  </sheetViews>
  <sheetFormatPr defaultRowHeight="15" x14ac:dyDescent="0.25"/>
  <cols>
    <col min="3" max="3" width="72.28515625" customWidth="1"/>
    <col min="4" max="4" width="14" hidden="1" customWidth="1"/>
    <col min="5" max="5" width="15" style="24" customWidth="1"/>
    <col min="6" max="6" width="14" customWidth="1"/>
    <col min="7" max="7" width="13.85546875" customWidth="1"/>
  </cols>
  <sheetData>
    <row r="1" spans="1:22" x14ac:dyDescent="0.25">
      <c r="A1" t="s">
        <v>29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x14ac:dyDescent="0.25">
      <c r="A2" t="s">
        <v>30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x14ac:dyDescent="0.25">
      <c r="A3" t="s">
        <v>149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5">
      <c r="A4" t="s">
        <v>150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8.75" x14ac:dyDescent="0.3">
      <c r="A5" s="67" t="s">
        <v>129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8.75" x14ac:dyDescent="0.3">
      <c r="A6" s="67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5.75" x14ac:dyDescent="0.25">
      <c r="A7" s="64" t="s">
        <v>89</v>
      </c>
      <c r="B7" s="65"/>
      <c r="C7" s="65"/>
      <c r="D7" s="66"/>
      <c r="E7" s="113"/>
      <c r="F7" s="4"/>
      <c r="G7" s="5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18.75" x14ac:dyDescent="0.3">
      <c r="A8" s="7"/>
      <c r="B8" s="1"/>
      <c r="C8" s="1"/>
      <c r="D8" s="1"/>
      <c r="E8" s="144"/>
      <c r="F8" s="2"/>
      <c r="G8" s="2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x14ac:dyDescent="0.25">
      <c r="A9" s="2" t="s">
        <v>0</v>
      </c>
      <c r="B9" s="2" t="s">
        <v>1</v>
      </c>
      <c r="C9" s="2" t="s">
        <v>2</v>
      </c>
      <c r="D9" s="2" t="s">
        <v>81</v>
      </c>
      <c r="E9" s="145" t="s">
        <v>130</v>
      </c>
      <c r="F9" s="2" t="s">
        <v>127</v>
      </c>
      <c r="G9" s="2" t="s">
        <v>131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118" customFormat="1" x14ac:dyDescent="0.25">
      <c r="A10" s="84">
        <v>2101</v>
      </c>
      <c r="B10" s="85" t="s">
        <v>32</v>
      </c>
      <c r="C10" s="86"/>
      <c r="D10" s="78" t="e">
        <f>SUM(D11+D22+D30+D39)</f>
        <v>#REF!</v>
      </c>
      <c r="E10" s="143">
        <v>2397270</v>
      </c>
      <c r="F10" s="143">
        <v>2397270</v>
      </c>
      <c r="G10" s="78">
        <f>F10</f>
        <v>2397270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s="51" customFormat="1" x14ac:dyDescent="0.25">
      <c r="A11" s="30" t="s">
        <v>10</v>
      </c>
      <c r="B11" s="30" t="s">
        <v>91</v>
      </c>
      <c r="C11" s="30"/>
      <c r="D11" s="59">
        <f>SUM(D12)</f>
        <v>-4968</v>
      </c>
      <c r="E11" s="110">
        <v>51120</v>
      </c>
      <c r="F11" s="70">
        <v>51120</v>
      </c>
      <c r="G11" s="70">
        <v>51120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s="51" customFormat="1" x14ac:dyDescent="0.25">
      <c r="A12" s="30"/>
      <c r="B12" s="30"/>
      <c r="C12" s="30" t="s">
        <v>55</v>
      </c>
      <c r="D12" s="56">
        <f>SUM(D13)</f>
        <v>-4968</v>
      </c>
      <c r="E12" s="79"/>
      <c r="F12" s="119"/>
      <c r="G12" s="119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s="98" customFormat="1" x14ac:dyDescent="0.25">
      <c r="A13" s="94"/>
      <c r="B13" s="94">
        <v>3</v>
      </c>
      <c r="C13" s="94" t="s">
        <v>3</v>
      </c>
      <c r="D13" s="95">
        <f>SUM(D14+D19)</f>
        <v>-4968</v>
      </c>
      <c r="E13" s="96">
        <v>51120</v>
      </c>
      <c r="F13" s="96"/>
      <c r="G13" s="96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s="102" customFormat="1" x14ac:dyDescent="0.25">
      <c r="A14" s="100"/>
      <c r="B14" s="100">
        <v>32</v>
      </c>
      <c r="C14" s="100" t="s">
        <v>8</v>
      </c>
      <c r="D14" s="101">
        <f>SUM(D15:D18)</f>
        <v>-4968</v>
      </c>
      <c r="E14" s="108">
        <v>48520</v>
      </c>
      <c r="F14" s="109">
        <v>48520</v>
      </c>
      <c r="G14" s="109">
        <f t="shared" ref="G14" si="0">F14</f>
        <v>48520</v>
      </c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</row>
    <row r="15" spans="1:22" x14ac:dyDescent="0.25">
      <c r="A15" s="1"/>
      <c r="B15" s="1">
        <v>321</v>
      </c>
      <c r="C15" s="1" t="s">
        <v>9</v>
      </c>
      <c r="D15" s="56">
        <v>-900</v>
      </c>
      <c r="E15" s="79">
        <v>10400</v>
      </c>
      <c r="F15" s="44"/>
      <c r="G15" s="4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x14ac:dyDescent="0.25">
      <c r="A16" s="1"/>
      <c r="B16" s="1">
        <v>322</v>
      </c>
      <c r="C16" s="1" t="s">
        <v>11</v>
      </c>
      <c r="D16" s="56">
        <v>-9570</v>
      </c>
      <c r="E16" s="79">
        <v>21500</v>
      </c>
      <c r="F16" s="44"/>
      <c r="G16" s="4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x14ac:dyDescent="0.25">
      <c r="A17" s="1"/>
      <c r="B17" s="1">
        <v>323</v>
      </c>
      <c r="C17" s="1" t="s">
        <v>12</v>
      </c>
      <c r="D17" s="56">
        <v>6102</v>
      </c>
      <c r="E17" s="79">
        <v>13320</v>
      </c>
      <c r="F17" s="44"/>
      <c r="G17" s="4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x14ac:dyDescent="0.25">
      <c r="A18" s="1"/>
      <c r="B18" s="1">
        <v>329</v>
      </c>
      <c r="C18" s="1" t="s">
        <v>13</v>
      </c>
      <c r="D18" s="56">
        <v>-600</v>
      </c>
      <c r="E18" s="79">
        <v>3300</v>
      </c>
      <c r="F18" s="44"/>
      <c r="G18" s="4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s="102" customFormat="1" x14ac:dyDescent="0.25">
      <c r="A19" s="100"/>
      <c r="B19" s="100">
        <v>34</v>
      </c>
      <c r="C19" s="100" t="s">
        <v>14</v>
      </c>
      <c r="D19" s="101">
        <f>SUM(D20)</f>
        <v>0</v>
      </c>
      <c r="E19" s="108">
        <v>2600</v>
      </c>
      <c r="F19" s="109">
        <v>2600</v>
      </c>
      <c r="G19" s="109">
        <v>2600</v>
      </c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</row>
    <row r="20" spans="1:22" x14ac:dyDescent="0.25">
      <c r="A20" s="1"/>
      <c r="B20" s="1">
        <v>343</v>
      </c>
      <c r="C20" s="1" t="s">
        <v>15</v>
      </c>
      <c r="D20" s="56">
        <v>0</v>
      </c>
      <c r="E20" s="79">
        <v>2600</v>
      </c>
      <c r="F20" s="44"/>
      <c r="G20" s="4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x14ac:dyDescent="0.25">
      <c r="A21" s="1"/>
      <c r="B21" s="1"/>
      <c r="C21" s="1"/>
      <c r="D21" s="56"/>
      <c r="E21" s="79"/>
      <c r="F21" s="44"/>
      <c r="G21" s="4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s="51" customFormat="1" x14ac:dyDescent="0.25">
      <c r="A22" s="30" t="s">
        <v>16</v>
      </c>
      <c r="B22" s="30" t="s">
        <v>92</v>
      </c>
      <c r="C22" s="30"/>
      <c r="D22" s="59">
        <f>SUM(D23)</f>
        <v>-32250</v>
      </c>
      <c r="E22" s="110">
        <v>279850</v>
      </c>
      <c r="F22" s="70">
        <v>279850</v>
      </c>
      <c r="G22" s="70">
        <f t="shared" ref="G22" si="1">F22</f>
        <v>279850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s="51" customFormat="1" x14ac:dyDescent="0.25">
      <c r="A23" s="30"/>
      <c r="B23" s="30"/>
      <c r="C23" s="30" t="s">
        <v>55</v>
      </c>
      <c r="D23" s="56">
        <f>SUM(D24)</f>
        <v>-32250</v>
      </c>
      <c r="E23" s="79"/>
      <c r="F23" s="28"/>
      <c r="G23" s="28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s="98" customFormat="1" x14ac:dyDescent="0.25">
      <c r="A24" s="94"/>
      <c r="B24" s="94">
        <v>3</v>
      </c>
      <c r="C24" s="94" t="s">
        <v>3</v>
      </c>
      <c r="D24" s="95">
        <f>SUM(D25+D27)</f>
        <v>-32250</v>
      </c>
      <c r="E24" s="96">
        <v>279850</v>
      </c>
      <c r="F24" s="97"/>
      <c r="G24" s="97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s="102" customFormat="1" x14ac:dyDescent="0.25">
      <c r="A25" s="100"/>
      <c r="B25" s="100">
        <v>32</v>
      </c>
      <c r="C25" s="100" t="s">
        <v>8</v>
      </c>
      <c r="D25" s="101">
        <f>SUM(D26:D26)</f>
        <v>0</v>
      </c>
      <c r="E25" s="108">
        <v>2500</v>
      </c>
      <c r="F25" s="109">
        <v>2500</v>
      </c>
      <c r="G25" s="109">
        <f t="shared" ref="G25:G27" si="2">F25</f>
        <v>2500</v>
      </c>
      <c r="H25" s="107"/>
      <c r="I25" s="175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</row>
    <row r="26" spans="1:22" x14ac:dyDescent="0.25">
      <c r="A26" s="1"/>
      <c r="B26" s="1">
        <v>323</v>
      </c>
      <c r="C26" s="1" t="s">
        <v>12</v>
      </c>
      <c r="D26" s="56">
        <v>0</v>
      </c>
      <c r="E26" s="115">
        <v>2500</v>
      </c>
      <c r="F26" s="6"/>
      <c r="G26" s="6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s="102" customFormat="1" x14ac:dyDescent="0.25">
      <c r="A27" s="100"/>
      <c r="B27" s="100">
        <v>37</v>
      </c>
      <c r="C27" s="100" t="s">
        <v>56</v>
      </c>
      <c r="D27" s="101">
        <f>SUM(D28)</f>
        <v>-32250</v>
      </c>
      <c r="E27" s="108">
        <v>277350</v>
      </c>
      <c r="F27" s="109">
        <v>277350</v>
      </c>
      <c r="G27" s="109">
        <f t="shared" si="2"/>
        <v>277350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</row>
    <row r="28" spans="1:22" x14ac:dyDescent="0.25">
      <c r="A28" s="1"/>
      <c r="B28" s="1">
        <v>372</v>
      </c>
      <c r="C28" s="1" t="s">
        <v>57</v>
      </c>
      <c r="D28" s="56">
        <v>-32250</v>
      </c>
      <c r="E28" s="79">
        <v>277350</v>
      </c>
      <c r="F28" s="6"/>
      <c r="G28" s="6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x14ac:dyDescent="0.25">
      <c r="A29" s="1"/>
      <c r="B29" s="1"/>
      <c r="C29" s="1"/>
      <c r="D29" s="56"/>
      <c r="E29" s="79"/>
      <c r="F29" s="6"/>
      <c r="G29" s="6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51" customFormat="1" x14ac:dyDescent="0.25">
      <c r="A30" s="30" t="s">
        <v>44</v>
      </c>
      <c r="B30" s="30" t="s">
        <v>93</v>
      </c>
      <c r="C30" s="30"/>
      <c r="D30" s="59" t="e">
        <f>SUM(D31+#REF!+#REF!)</f>
        <v>#REF!</v>
      </c>
      <c r="E30" s="110">
        <v>600</v>
      </c>
      <c r="F30" s="70">
        <v>600</v>
      </c>
      <c r="G30" s="70">
        <v>600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s="51" customFormat="1" x14ac:dyDescent="0.25">
      <c r="A31" s="30"/>
      <c r="B31" s="30"/>
      <c r="C31" s="30" t="s">
        <v>58</v>
      </c>
      <c r="D31" s="56">
        <f>SUM(D32)</f>
        <v>-4350</v>
      </c>
      <c r="E31" s="110"/>
      <c r="F31" s="28"/>
      <c r="G31" s="28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s="98" customFormat="1" x14ac:dyDescent="0.25">
      <c r="A32" s="94"/>
      <c r="B32" s="94">
        <v>3</v>
      </c>
      <c r="C32" s="94" t="s">
        <v>3</v>
      </c>
      <c r="D32" s="95">
        <f>SUM(D33)</f>
        <v>-4350</v>
      </c>
      <c r="E32" s="96">
        <v>600</v>
      </c>
      <c r="F32" s="97"/>
      <c r="G32" s="97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107" customFormat="1" x14ac:dyDescent="0.25">
      <c r="A33" s="105"/>
      <c r="B33" s="105">
        <v>32</v>
      </c>
      <c r="C33" s="105" t="s">
        <v>8</v>
      </c>
      <c r="D33" s="106">
        <f>SUM(D34:D37)</f>
        <v>-4350</v>
      </c>
      <c r="E33" s="108">
        <v>600</v>
      </c>
      <c r="F33" s="108">
        <v>600</v>
      </c>
      <c r="G33" s="108">
        <f t="shared" ref="G33" si="3">F33</f>
        <v>600</v>
      </c>
    </row>
    <row r="34" spans="1:22" x14ac:dyDescent="0.25">
      <c r="A34" s="1"/>
      <c r="B34" s="1">
        <v>321</v>
      </c>
      <c r="C34" s="1" t="s">
        <v>9</v>
      </c>
      <c r="D34" s="56">
        <v>-450</v>
      </c>
      <c r="E34" s="79">
        <v>50</v>
      </c>
      <c r="F34" s="6"/>
      <c r="G34" s="6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x14ac:dyDescent="0.25">
      <c r="A35" s="1"/>
      <c r="B35" s="1">
        <v>322</v>
      </c>
      <c r="C35" s="1" t="s">
        <v>19</v>
      </c>
      <c r="D35" s="56">
        <v>-250</v>
      </c>
      <c r="E35" s="79">
        <v>150</v>
      </c>
      <c r="F35" s="6"/>
      <c r="G35" s="6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x14ac:dyDescent="0.25">
      <c r="A36" s="1"/>
      <c r="B36" s="1">
        <v>323</v>
      </c>
      <c r="C36" s="1" t="s">
        <v>12</v>
      </c>
      <c r="D36" s="56">
        <v>-3700</v>
      </c>
      <c r="E36" s="79">
        <v>200</v>
      </c>
      <c r="F36" s="6"/>
      <c r="G36" s="6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x14ac:dyDescent="0.25">
      <c r="A37" s="1"/>
      <c r="B37" s="1">
        <v>329</v>
      </c>
      <c r="C37" s="1" t="s">
        <v>13</v>
      </c>
      <c r="D37" s="56">
        <v>50</v>
      </c>
      <c r="E37" s="79">
        <v>200</v>
      </c>
      <c r="F37" s="6"/>
      <c r="G37" s="6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x14ac:dyDescent="0.25">
      <c r="A38" s="1"/>
      <c r="B38" s="1"/>
      <c r="C38" s="1"/>
      <c r="D38" s="56"/>
      <c r="E38" s="79"/>
      <c r="F38" s="6"/>
      <c r="G38" s="6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s="76" customFormat="1" x14ac:dyDescent="0.25">
      <c r="A39" s="30" t="s">
        <v>76</v>
      </c>
      <c r="B39" s="72" t="s">
        <v>94</v>
      </c>
      <c r="C39" s="72"/>
      <c r="D39" s="74">
        <f>SUM(D41)</f>
        <v>-5391680.2000000002</v>
      </c>
      <c r="E39" s="110">
        <v>2065700</v>
      </c>
      <c r="F39" s="75">
        <v>2065700</v>
      </c>
      <c r="G39" s="75">
        <v>2065700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s="76" customFormat="1" ht="15" customHeight="1" x14ac:dyDescent="0.25">
      <c r="A40" s="71"/>
      <c r="B40" s="72"/>
      <c r="C40" s="73" t="s">
        <v>118</v>
      </c>
      <c r="D40" s="57">
        <f>SUM(D41)</f>
        <v>-5391680.2000000002</v>
      </c>
      <c r="E40" s="79"/>
      <c r="F40" s="120"/>
      <c r="G40" s="120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2" s="98" customFormat="1" x14ac:dyDescent="0.25">
      <c r="A41" s="93"/>
      <c r="B41" s="94">
        <v>3</v>
      </c>
      <c r="C41" s="94" t="s">
        <v>3</v>
      </c>
      <c r="D41" s="95">
        <f>SUM(D42+D46)</f>
        <v>-5391680.2000000002</v>
      </c>
      <c r="E41" s="96">
        <v>2065700</v>
      </c>
      <c r="F41" s="121"/>
      <c r="G41" s="121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s="124" customFormat="1" x14ac:dyDescent="0.25">
      <c r="A42" s="122"/>
      <c r="B42" s="100">
        <v>31</v>
      </c>
      <c r="C42" s="100" t="s">
        <v>4</v>
      </c>
      <c r="D42" s="123">
        <f>SUM(D43:D45)</f>
        <v>-4179070.2</v>
      </c>
      <c r="E42" s="108">
        <v>1963700</v>
      </c>
      <c r="F42" s="109">
        <v>1963700</v>
      </c>
      <c r="G42" s="109">
        <v>1963700</v>
      </c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</row>
    <row r="43" spans="1:22" s="55" customFormat="1" x14ac:dyDescent="0.25">
      <c r="A43" s="54"/>
      <c r="B43" s="1">
        <v>311</v>
      </c>
      <c r="C43" s="1" t="s">
        <v>5</v>
      </c>
      <c r="D43" s="57">
        <v>165257.60000000001</v>
      </c>
      <c r="E43" s="79">
        <v>1643700</v>
      </c>
      <c r="F43" s="120"/>
      <c r="G43" s="120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s="55" customFormat="1" x14ac:dyDescent="0.25">
      <c r="A44" s="54"/>
      <c r="B44" s="1">
        <v>312</v>
      </c>
      <c r="C44" s="1" t="s">
        <v>6</v>
      </c>
      <c r="D44" s="57">
        <v>-2467461</v>
      </c>
      <c r="E44" s="79">
        <v>70000</v>
      </c>
      <c r="F44" s="120"/>
      <c r="G44" s="120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s="55" customFormat="1" x14ac:dyDescent="0.25">
      <c r="A45" s="54"/>
      <c r="B45" s="1">
        <v>313</v>
      </c>
      <c r="C45" s="1" t="s">
        <v>7</v>
      </c>
      <c r="D45" s="57">
        <v>-1876866.8</v>
      </c>
      <c r="E45" s="79">
        <v>250000</v>
      </c>
      <c r="F45" s="120"/>
      <c r="G45" s="120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s="124" customFormat="1" x14ac:dyDescent="0.25">
      <c r="A46" s="122"/>
      <c r="B46" s="100">
        <v>32</v>
      </c>
      <c r="C46" s="100" t="s">
        <v>8</v>
      </c>
      <c r="D46" s="123">
        <f>SUM(D47:D48)</f>
        <v>-1212610</v>
      </c>
      <c r="E46" s="108">
        <v>102000</v>
      </c>
      <c r="F46" s="109">
        <v>102000</v>
      </c>
      <c r="G46" s="109">
        <f t="shared" ref="G46" si="4">F46</f>
        <v>102000</v>
      </c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</row>
    <row r="47" spans="1:22" s="55" customFormat="1" x14ac:dyDescent="0.25">
      <c r="A47" s="54"/>
      <c r="B47" s="1">
        <v>321</v>
      </c>
      <c r="C47" s="1" t="s">
        <v>9</v>
      </c>
      <c r="D47" s="57">
        <v>-1227240</v>
      </c>
      <c r="E47" s="79">
        <v>90000</v>
      </c>
      <c r="F47" s="120"/>
      <c r="G47" s="120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s="55" customFormat="1" x14ac:dyDescent="0.25">
      <c r="A48" s="54"/>
      <c r="B48" s="1">
        <v>329</v>
      </c>
      <c r="C48" s="1" t="s">
        <v>82</v>
      </c>
      <c r="D48" s="57">
        <v>14630</v>
      </c>
      <c r="E48" s="79">
        <v>12000</v>
      </c>
      <c r="F48" s="120"/>
      <c r="G48" s="120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24" customFormat="1" x14ac:dyDescent="0.25">
      <c r="A49" s="21"/>
      <c r="B49" s="22"/>
      <c r="C49" s="22"/>
      <c r="D49" s="58"/>
      <c r="E49" s="83"/>
      <c r="F49" s="23"/>
      <c r="G49" s="23"/>
    </row>
    <row r="50" spans="1:22" s="129" customFormat="1" x14ac:dyDescent="0.25">
      <c r="A50" s="80" t="s">
        <v>17</v>
      </c>
      <c r="B50" s="81" t="s">
        <v>33</v>
      </c>
      <c r="C50" s="81"/>
      <c r="D50" s="82">
        <f>SUM(D53)</f>
        <v>-36400</v>
      </c>
      <c r="E50" s="78">
        <v>40130</v>
      </c>
      <c r="F50" s="78">
        <v>40130</v>
      </c>
      <c r="G50" s="78">
        <f t="shared" ref="G50" si="5">F50</f>
        <v>40130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1:22" s="27" customFormat="1" x14ac:dyDescent="0.25">
      <c r="A51" s="25" t="s">
        <v>18</v>
      </c>
      <c r="B51" s="26" t="s">
        <v>95</v>
      </c>
      <c r="C51" s="26"/>
      <c r="D51" s="58">
        <f>SUM(D53)</f>
        <v>-36400</v>
      </c>
      <c r="E51" s="79">
        <v>40130</v>
      </c>
      <c r="F51" s="119">
        <v>40130</v>
      </c>
      <c r="G51" s="119">
        <v>40130</v>
      </c>
    </row>
    <row r="52" spans="1:22" s="27" customFormat="1" x14ac:dyDescent="0.25">
      <c r="A52" s="25"/>
      <c r="B52" s="26"/>
      <c r="C52" s="26" t="s">
        <v>59</v>
      </c>
      <c r="D52" s="58">
        <f>SUM(D53)</f>
        <v>-36400</v>
      </c>
      <c r="E52" s="79"/>
      <c r="F52" s="90"/>
      <c r="G52" s="90"/>
    </row>
    <row r="53" spans="1:22" s="98" customFormat="1" x14ac:dyDescent="0.25">
      <c r="A53" s="93"/>
      <c r="B53" s="94">
        <v>3</v>
      </c>
      <c r="C53" s="94" t="s">
        <v>3</v>
      </c>
      <c r="D53" s="95">
        <f>SUM(D54)</f>
        <v>-36400</v>
      </c>
      <c r="E53" s="96">
        <v>40130</v>
      </c>
      <c r="F53" s="121"/>
      <c r="G53" s="121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102" customFormat="1" x14ac:dyDescent="0.25">
      <c r="A54" s="99"/>
      <c r="B54" s="100">
        <v>32</v>
      </c>
      <c r="C54" s="100" t="s">
        <v>8</v>
      </c>
      <c r="D54" s="101">
        <f>SUM(D55:D56)</f>
        <v>-36400</v>
      </c>
      <c r="E54" s="108">
        <v>40130</v>
      </c>
      <c r="F54" s="109">
        <v>40130</v>
      </c>
      <c r="G54" s="109">
        <v>40130</v>
      </c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</row>
    <row r="55" spans="1:22" x14ac:dyDescent="0.25">
      <c r="A55" s="3"/>
      <c r="B55" s="1">
        <v>322</v>
      </c>
      <c r="C55" s="1" t="s">
        <v>19</v>
      </c>
      <c r="D55" s="56">
        <v>-36400</v>
      </c>
      <c r="E55" s="115">
        <v>36400</v>
      </c>
      <c r="F55" s="44"/>
      <c r="G55" s="4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x14ac:dyDescent="0.25">
      <c r="A56" s="3"/>
      <c r="B56" s="1">
        <v>329</v>
      </c>
      <c r="C56" s="1" t="s">
        <v>31</v>
      </c>
      <c r="D56" s="56"/>
      <c r="E56" s="79">
        <v>3730</v>
      </c>
      <c r="F56" s="44"/>
      <c r="G56" s="4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102" customFormat="1" x14ac:dyDescent="0.25">
      <c r="A57" s="99"/>
      <c r="B57" s="100">
        <v>37</v>
      </c>
      <c r="C57" s="100" t="s">
        <v>56</v>
      </c>
      <c r="D57" s="101"/>
      <c r="E57" s="108">
        <v>0</v>
      </c>
      <c r="F57" s="101">
        <v>0</v>
      </c>
      <c r="G57" s="101">
        <v>0</v>
      </c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</row>
    <row r="58" spans="1:22" x14ac:dyDescent="0.25">
      <c r="A58" s="3"/>
      <c r="B58" s="1">
        <v>372</v>
      </c>
      <c r="C58" s="1" t="s">
        <v>128</v>
      </c>
      <c r="D58" s="56"/>
      <c r="E58" s="79">
        <v>0</v>
      </c>
      <c r="F58" s="44"/>
      <c r="G58" s="4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24" customFormat="1" x14ac:dyDescent="0.25">
      <c r="A59" s="21"/>
      <c r="B59" s="22"/>
      <c r="C59" s="22"/>
      <c r="D59" s="58"/>
      <c r="E59" s="79"/>
      <c r="F59" s="90"/>
      <c r="G59" s="90"/>
    </row>
    <row r="60" spans="1:22" s="129" customFormat="1" x14ac:dyDescent="0.25">
      <c r="A60" s="80" t="s">
        <v>20</v>
      </c>
      <c r="B60" s="81" t="s">
        <v>88</v>
      </c>
      <c r="C60" s="81"/>
      <c r="D60" s="82" t="e">
        <f>SUM(D61+D75+D90+D99+D105+D116+D125+D131+#REF!)</f>
        <v>#REF!</v>
      </c>
      <c r="E60" s="88">
        <v>267493</v>
      </c>
      <c r="F60" s="89">
        <v>267493</v>
      </c>
      <c r="G60" s="89">
        <v>267493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1:22" x14ac:dyDescent="0.25">
      <c r="A61" s="29" t="s">
        <v>83</v>
      </c>
      <c r="B61" s="30" t="s">
        <v>143</v>
      </c>
      <c r="C61" s="30"/>
      <c r="D61" s="56" t="e">
        <f>SUM(D62)</f>
        <v>#REF!</v>
      </c>
      <c r="E61" s="79">
        <v>114493</v>
      </c>
      <c r="F61" s="119">
        <v>114493</v>
      </c>
      <c r="G61" s="119">
        <v>114493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51" customFormat="1" x14ac:dyDescent="0.25">
      <c r="A62" s="29"/>
      <c r="B62" s="30"/>
      <c r="C62" s="30" t="s">
        <v>144</v>
      </c>
      <c r="D62" s="56" t="e">
        <f>SUM(D63)</f>
        <v>#REF!</v>
      </c>
      <c r="E62" s="79"/>
      <c r="F62" s="119"/>
      <c r="G62" s="119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1:22" s="133" customFormat="1" x14ac:dyDescent="0.25">
      <c r="A63" s="130"/>
      <c r="B63" s="131">
        <v>3</v>
      </c>
      <c r="C63" s="131" t="s">
        <v>3</v>
      </c>
      <c r="D63" s="95" t="e">
        <f>SUM(#REF!+D64)</f>
        <v>#REF!</v>
      </c>
      <c r="E63" s="132">
        <v>30453</v>
      </c>
      <c r="F63" s="132"/>
      <c r="G63" s="132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</row>
    <row r="64" spans="1:22" s="102" customFormat="1" x14ac:dyDescent="0.25">
      <c r="A64" s="125"/>
      <c r="B64" s="100">
        <v>32</v>
      </c>
      <c r="C64" s="100" t="s">
        <v>8</v>
      </c>
      <c r="D64" s="101">
        <f>SUM(D65)</f>
        <v>29297.96</v>
      </c>
      <c r="E64" s="108">
        <v>30453</v>
      </c>
      <c r="F64" s="109">
        <v>30453</v>
      </c>
      <c r="G64" s="109">
        <v>30453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</row>
    <row r="65" spans="1:22" x14ac:dyDescent="0.25">
      <c r="A65" s="29"/>
      <c r="B65" s="43">
        <v>323</v>
      </c>
      <c r="C65" s="43" t="s">
        <v>12</v>
      </c>
      <c r="D65" s="56">
        <v>29297.96</v>
      </c>
      <c r="E65" s="79">
        <v>30453</v>
      </c>
      <c r="F65" s="119"/>
      <c r="G65" s="119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x14ac:dyDescent="0.25">
      <c r="A66" s="29"/>
      <c r="B66" s="43"/>
      <c r="C66" s="30" t="s">
        <v>145</v>
      </c>
      <c r="D66" s="56"/>
      <c r="E66" s="79"/>
      <c r="F66" s="119"/>
      <c r="G66" s="119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98" customFormat="1" x14ac:dyDescent="0.25">
      <c r="A67" s="126"/>
      <c r="B67" s="134">
        <v>3</v>
      </c>
      <c r="C67" s="134" t="s">
        <v>3</v>
      </c>
      <c r="D67" s="95"/>
      <c r="E67" s="96">
        <v>84040</v>
      </c>
      <c r="F67" s="96"/>
      <c r="G67" s="9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102" customFormat="1" x14ac:dyDescent="0.25">
      <c r="A68" s="125"/>
      <c r="B68" s="100">
        <v>31</v>
      </c>
      <c r="C68" s="100" t="s">
        <v>4</v>
      </c>
      <c r="D68" s="101"/>
      <c r="E68" s="108">
        <v>79110</v>
      </c>
      <c r="F68" s="109">
        <v>79110</v>
      </c>
      <c r="G68" s="109">
        <v>79110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</row>
    <row r="69" spans="1:22" x14ac:dyDescent="0.25">
      <c r="A69" s="29"/>
      <c r="B69" s="43">
        <v>311</v>
      </c>
      <c r="C69" s="43" t="s">
        <v>5</v>
      </c>
      <c r="D69" s="56"/>
      <c r="E69" s="79">
        <v>61725</v>
      </c>
      <c r="F69" s="119"/>
      <c r="G69" s="119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x14ac:dyDescent="0.25">
      <c r="A70" s="29"/>
      <c r="B70" s="43">
        <v>312</v>
      </c>
      <c r="C70" s="43" t="s">
        <v>6</v>
      </c>
      <c r="D70" s="56"/>
      <c r="E70" s="79">
        <v>7200</v>
      </c>
      <c r="F70" s="119"/>
      <c r="G70" s="119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x14ac:dyDescent="0.25">
      <c r="A71" s="29"/>
      <c r="B71" s="43">
        <v>313</v>
      </c>
      <c r="C71" s="43" t="s">
        <v>7</v>
      </c>
      <c r="D71" s="56"/>
      <c r="E71" s="79">
        <v>10185</v>
      </c>
      <c r="F71" s="119"/>
      <c r="G71" s="119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02" customFormat="1" x14ac:dyDescent="0.25">
      <c r="A72" s="125"/>
      <c r="B72" s="100">
        <v>32</v>
      </c>
      <c r="C72" s="100" t="s">
        <v>8</v>
      </c>
      <c r="D72" s="101"/>
      <c r="E72" s="108">
        <v>4930</v>
      </c>
      <c r="F72" s="109">
        <v>4930</v>
      </c>
      <c r="G72" s="109">
        <v>4930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</row>
    <row r="73" spans="1:22" x14ac:dyDescent="0.25">
      <c r="A73" s="29"/>
      <c r="B73" s="43">
        <v>321</v>
      </c>
      <c r="C73" s="43" t="s">
        <v>9</v>
      </c>
      <c r="D73" s="56"/>
      <c r="E73" s="79">
        <v>4930</v>
      </c>
      <c r="F73" s="119"/>
      <c r="G73" s="119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x14ac:dyDescent="0.25">
      <c r="A74" s="29"/>
      <c r="B74" s="43"/>
      <c r="C74" s="43"/>
      <c r="D74" s="59"/>
      <c r="E74" s="83"/>
      <c r="F74" s="20"/>
      <c r="G74" s="20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51" customFormat="1" x14ac:dyDescent="0.25">
      <c r="A75" s="29" t="s">
        <v>21</v>
      </c>
      <c r="B75" s="30" t="s">
        <v>119</v>
      </c>
      <c r="C75" s="30"/>
      <c r="D75" s="59" t="e">
        <f>SUM(D76+D85)</f>
        <v>#REF!</v>
      </c>
      <c r="E75" s="110">
        <v>24500</v>
      </c>
      <c r="F75" s="70">
        <v>24500</v>
      </c>
      <c r="G75" s="70">
        <v>24500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22" s="51" customFormat="1" x14ac:dyDescent="0.25">
      <c r="A76" s="29"/>
      <c r="B76" s="30"/>
      <c r="C76" s="30" t="s">
        <v>60</v>
      </c>
      <c r="D76" s="59" t="e">
        <f>SUM(#REF!)</f>
        <v>#REF!</v>
      </c>
      <c r="E76" s="110"/>
      <c r="F76" s="28"/>
      <c r="G76" s="28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22" s="98" customFormat="1" x14ac:dyDescent="0.25">
      <c r="A77" s="126"/>
      <c r="B77" s="134">
        <v>3</v>
      </c>
      <c r="C77" s="134" t="s">
        <v>3</v>
      </c>
      <c r="D77" s="95">
        <f>SUM(D78+D83)</f>
        <v>0</v>
      </c>
      <c r="E77" s="96">
        <v>21000</v>
      </c>
      <c r="F77" s="121"/>
      <c r="G77" s="121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02" customFormat="1" x14ac:dyDescent="0.25">
      <c r="A78" s="99"/>
      <c r="B78" s="100">
        <v>32</v>
      </c>
      <c r="C78" s="100" t="s">
        <v>8</v>
      </c>
      <c r="D78" s="101">
        <f>SUM(D79:D82)</f>
        <v>500</v>
      </c>
      <c r="E78" s="108">
        <v>20800</v>
      </c>
      <c r="F78" s="109">
        <v>20800</v>
      </c>
      <c r="G78" s="109">
        <f t="shared" ref="G78" si="6">F78</f>
        <v>20800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</row>
    <row r="79" spans="1:22" x14ac:dyDescent="0.25">
      <c r="A79" s="3"/>
      <c r="B79" s="1">
        <v>321</v>
      </c>
      <c r="C79" s="1" t="s">
        <v>47</v>
      </c>
      <c r="D79" s="56">
        <v>-150</v>
      </c>
      <c r="E79" s="79">
        <v>150</v>
      </c>
      <c r="F79" s="44"/>
      <c r="G79" s="4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x14ac:dyDescent="0.25">
      <c r="A80" s="3"/>
      <c r="B80" s="1">
        <v>322</v>
      </c>
      <c r="C80" s="1" t="s">
        <v>19</v>
      </c>
      <c r="D80" s="56">
        <v>3800</v>
      </c>
      <c r="E80" s="79">
        <v>20100</v>
      </c>
      <c r="F80" s="44"/>
      <c r="G80" s="4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x14ac:dyDescent="0.25">
      <c r="A81" s="3"/>
      <c r="B81" s="1">
        <v>323</v>
      </c>
      <c r="C81" s="1" t="s">
        <v>12</v>
      </c>
      <c r="D81" s="56">
        <v>-2800</v>
      </c>
      <c r="E81" s="79">
        <v>400</v>
      </c>
      <c r="F81" s="44"/>
      <c r="G81" s="4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x14ac:dyDescent="0.25">
      <c r="A82" s="3"/>
      <c r="B82" s="1">
        <v>329</v>
      </c>
      <c r="C82" s="1" t="s">
        <v>13</v>
      </c>
      <c r="D82" s="56">
        <v>-350</v>
      </c>
      <c r="E82" s="79">
        <v>150</v>
      </c>
      <c r="F82" s="44"/>
      <c r="G82" s="4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102" customFormat="1" x14ac:dyDescent="0.25">
      <c r="A83" s="99"/>
      <c r="B83" s="100">
        <v>34</v>
      </c>
      <c r="C83" s="100" t="s">
        <v>14</v>
      </c>
      <c r="D83" s="101">
        <f>SUM(D84)</f>
        <v>-500</v>
      </c>
      <c r="E83" s="108">
        <v>200</v>
      </c>
      <c r="F83" s="109">
        <v>200</v>
      </c>
      <c r="G83" s="109">
        <f t="shared" ref="G83" si="7">F83</f>
        <v>200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</row>
    <row r="84" spans="1:22" x14ac:dyDescent="0.25">
      <c r="A84" s="3"/>
      <c r="B84" s="1">
        <v>343</v>
      </c>
      <c r="C84" s="1" t="s">
        <v>15</v>
      </c>
      <c r="D84" s="56">
        <v>-500</v>
      </c>
      <c r="E84" s="79">
        <v>200</v>
      </c>
      <c r="F84" s="44"/>
      <c r="G84" s="4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s="51" customFormat="1" x14ac:dyDescent="0.25">
      <c r="A85" s="29"/>
      <c r="B85" s="30"/>
      <c r="C85" s="30" t="s">
        <v>96</v>
      </c>
      <c r="D85" s="59"/>
      <c r="E85" s="79"/>
      <c r="F85" s="28"/>
      <c r="G85" s="28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1:22" s="98" customFormat="1" x14ac:dyDescent="0.25">
      <c r="A86" s="93"/>
      <c r="B86" s="94">
        <v>3</v>
      </c>
      <c r="C86" s="94" t="s">
        <v>3</v>
      </c>
      <c r="D86" s="95"/>
      <c r="E86" s="96">
        <v>3500</v>
      </c>
      <c r="F86" s="121"/>
      <c r="G86" s="121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s="102" customFormat="1" x14ac:dyDescent="0.25">
      <c r="A87" s="99"/>
      <c r="B87" s="100">
        <v>32</v>
      </c>
      <c r="C87" s="100" t="s">
        <v>22</v>
      </c>
      <c r="D87" s="101"/>
      <c r="E87" s="108">
        <v>3500</v>
      </c>
      <c r="F87" s="109">
        <v>3500</v>
      </c>
      <c r="G87" s="109">
        <f t="shared" ref="G87" si="8">F87</f>
        <v>3500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</row>
    <row r="88" spans="1:22" x14ac:dyDescent="0.25">
      <c r="A88" s="3"/>
      <c r="B88" s="1">
        <v>322</v>
      </c>
      <c r="C88" s="1" t="s">
        <v>19</v>
      </c>
      <c r="D88" s="56"/>
      <c r="E88" s="79">
        <v>3500</v>
      </c>
      <c r="F88" s="44"/>
      <c r="G88" s="4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5">
      <c r="A89" s="3"/>
      <c r="B89" s="1"/>
      <c r="C89" s="1"/>
      <c r="D89" s="56"/>
      <c r="E89" s="79"/>
      <c r="F89" s="44"/>
      <c r="G89" s="4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51" customFormat="1" x14ac:dyDescent="0.25">
      <c r="A90" s="29" t="s">
        <v>115</v>
      </c>
      <c r="B90" s="30" t="s">
        <v>80</v>
      </c>
      <c r="C90" s="30"/>
      <c r="D90" s="59"/>
      <c r="E90" s="110">
        <v>47500</v>
      </c>
      <c r="F90" s="70">
        <v>47500</v>
      </c>
      <c r="G90" s="70">
        <v>47500</v>
      </c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1:22" s="51" customFormat="1" x14ac:dyDescent="0.25">
      <c r="A91" s="29"/>
      <c r="B91" s="30"/>
      <c r="C91" s="30" t="s">
        <v>96</v>
      </c>
      <c r="D91" s="56"/>
      <c r="E91" s="79"/>
      <c r="F91" s="44"/>
      <c r="G91" s="44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1:22" s="98" customFormat="1" x14ac:dyDescent="0.25">
      <c r="A92" s="93"/>
      <c r="B92" s="94">
        <v>3</v>
      </c>
      <c r="C92" s="94" t="s">
        <v>3</v>
      </c>
      <c r="D92" s="95"/>
      <c r="E92" s="96">
        <v>47500</v>
      </c>
      <c r="F92" s="121"/>
      <c r="G92" s="121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</row>
    <row r="93" spans="1:22" s="102" customFormat="1" x14ac:dyDescent="0.25">
      <c r="A93" s="99"/>
      <c r="B93" s="100">
        <v>31</v>
      </c>
      <c r="C93" s="100" t="s">
        <v>4</v>
      </c>
      <c r="D93" s="101"/>
      <c r="E93" s="108">
        <v>45000</v>
      </c>
      <c r="F93" s="109">
        <v>45000</v>
      </c>
      <c r="G93" s="109">
        <f t="shared" ref="G93" si="9">F93</f>
        <v>45000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</row>
    <row r="94" spans="1:22" x14ac:dyDescent="0.25">
      <c r="A94" s="3"/>
      <c r="B94" s="1">
        <v>311</v>
      </c>
      <c r="C94" s="1" t="s">
        <v>5</v>
      </c>
      <c r="D94" s="56"/>
      <c r="E94" s="79">
        <v>38000</v>
      </c>
      <c r="F94" s="44"/>
      <c r="G94" s="4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</row>
    <row r="95" spans="1:22" x14ac:dyDescent="0.25">
      <c r="A95" s="3"/>
      <c r="B95" s="1">
        <v>313</v>
      </c>
      <c r="C95" s="1" t="s">
        <v>7</v>
      </c>
      <c r="D95" s="56"/>
      <c r="E95" s="79">
        <v>7000</v>
      </c>
      <c r="F95" s="44"/>
      <c r="G95" s="4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</row>
    <row r="96" spans="1:22" s="102" customFormat="1" x14ac:dyDescent="0.25">
      <c r="A96" s="99"/>
      <c r="B96" s="100">
        <v>32</v>
      </c>
      <c r="C96" s="100" t="s">
        <v>8</v>
      </c>
      <c r="D96" s="101"/>
      <c r="E96" s="108">
        <v>2500</v>
      </c>
      <c r="F96" s="109">
        <v>2500</v>
      </c>
      <c r="G96" s="109">
        <f t="shared" ref="G96" si="10">F96</f>
        <v>2500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</row>
    <row r="97" spans="1:22" x14ac:dyDescent="0.25">
      <c r="A97" s="3"/>
      <c r="B97" s="1">
        <v>321</v>
      </c>
      <c r="C97" s="1" t="s">
        <v>9</v>
      </c>
      <c r="D97" s="56"/>
      <c r="E97" s="79">
        <v>2500</v>
      </c>
      <c r="F97" s="44"/>
      <c r="G97" s="4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</row>
    <row r="98" spans="1:22" x14ac:dyDescent="0.25">
      <c r="A98" s="3"/>
      <c r="B98" s="1"/>
      <c r="C98" s="1"/>
      <c r="D98" s="56"/>
      <c r="E98" s="79"/>
      <c r="F98" s="6"/>
      <c r="G98" s="6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</row>
    <row r="99" spans="1:22" s="51" customFormat="1" x14ac:dyDescent="0.25">
      <c r="A99" s="30" t="s">
        <v>77</v>
      </c>
      <c r="B99" s="72" t="s">
        <v>78</v>
      </c>
      <c r="C99" s="72"/>
      <c r="D99" s="59" t="e">
        <f>SUM(D100)</f>
        <v>#REF!</v>
      </c>
      <c r="E99" s="110">
        <v>4000</v>
      </c>
      <c r="F99" s="70">
        <v>4000</v>
      </c>
      <c r="G99" s="70">
        <v>4000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1:22" s="51" customFormat="1" ht="15" customHeight="1" x14ac:dyDescent="0.25">
      <c r="A100" s="71"/>
      <c r="B100" s="72"/>
      <c r="C100" s="103" t="s">
        <v>120</v>
      </c>
      <c r="D100" s="56" t="e">
        <f>SUM(D101+#REF!)</f>
        <v>#REF!</v>
      </c>
      <c r="E100" s="79"/>
      <c r="F100" s="44"/>
      <c r="G100" s="44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1:22" s="98" customFormat="1" x14ac:dyDescent="0.25">
      <c r="A101" s="93"/>
      <c r="B101" s="94">
        <v>3</v>
      </c>
      <c r="C101" s="94" t="s">
        <v>3</v>
      </c>
      <c r="D101" s="95" t="e">
        <f>SUM(#REF!)</f>
        <v>#REF!</v>
      </c>
      <c r="E101" s="96">
        <v>4000</v>
      </c>
      <c r="F101" s="121"/>
      <c r="G101" s="121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</row>
    <row r="102" spans="1:22" s="107" customFormat="1" x14ac:dyDescent="0.25">
      <c r="A102" s="104"/>
      <c r="B102" s="105">
        <v>32</v>
      </c>
      <c r="C102" s="105" t="s">
        <v>8</v>
      </c>
      <c r="D102" s="106"/>
      <c r="E102" s="108">
        <v>4000</v>
      </c>
      <c r="F102" s="106">
        <v>4000</v>
      </c>
      <c r="G102" s="106">
        <v>4000</v>
      </c>
    </row>
    <row r="103" spans="1:22" s="24" customFormat="1" x14ac:dyDescent="0.25">
      <c r="B103" s="22">
        <v>329</v>
      </c>
      <c r="C103" s="22" t="s">
        <v>132</v>
      </c>
      <c r="D103" s="58"/>
      <c r="E103" s="79">
        <v>4000</v>
      </c>
      <c r="F103" s="90"/>
      <c r="G103" s="90"/>
    </row>
    <row r="104" spans="1:22" x14ac:dyDescent="0.25">
      <c r="A104" s="3"/>
      <c r="B104" s="1"/>
      <c r="C104" s="1"/>
      <c r="D104" s="56"/>
      <c r="E104" s="83"/>
      <c r="F104" s="6"/>
      <c r="G104" s="6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</row>
    <row r="105" spans="1:22" s="51" customFormat="1" x14ac:dyDescent="0.25">
      <c r="A105" s="29" t="s">
        <v>50</v>
      </c>
      <c r="B105" s="30" t="s">
        <v>52</v>
      </c>
      <c r="C105" s="30"/>
      <c r="D105" s="59" t="e">
        <f>SUM(D106+D110+#REF!+#REF!)</f>
        <v>#REF!</v>
      </c>
      <c r="E105" s="110">
        <v>10500</v>
      </c>
      <c r="F105" s="70">
        <v>10500</v>
      </c>
      <c r="G105" s="70">
        <v>10500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1:22" s="51" customFormat="1" x14ac:dyDescent="0.25">
      <c r="A106" s="29"/>
      <c r="B106" s="30"/>
      <c r="C106" s="30" t="s">
        <v>61</v>
      </c>
      <c r="D106" s="56" t="e">
        <f>SUM(D107)</f>
        <v>#REF!</v>
      </c>
      <c r="E106" s="110"/>
      <c r="F106" s="28"/>
      <c r="G106" s="28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1:22" s="98" customFormat="1" x14ac:dyDescent="0.25">
      <c r="A107" s="93"/>
      <c r="B107" s="94">
        <v>3</v>
      </c>
      <c r="C107" s="94" t="s">
        <v>3</v>
      </c>
      <c r="D107" s="95" t="e">
        <f>SUM(D108+#REF!)</f>
        <v>#REF!</v>
      </c>
      <c r="E107" s="96">
        <v>1500</v>
      </c>
      <c r="F107" s="121"/>
      <c r="G107" s="121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</row>
    <row r="108" spans="1:22" s="102" customFormat="1" x14ac:dyDescent="0.25">
      <c r="A108" s="99"/>
      <c r="B108" s="100">
        <v>32</v>
      </c>
      <c r="C108" s="100" t="s">
        <v>8</v>
      </c>
      <c r="D108" s="101">
        <f>SUM(D109:D109)</f>
        <v>-567</v>
      </c>
      <c r="E108" s="108">
        <v>1500</v>
      </c>
      <c r="F108" s="109">
        <v>1500</v>
      </c>
      <c r="G108" s="109">
        <f t="shared" ref="G108" si="11">F108</f>
        <v>1500</v>
      </c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</row>
    <row r="109" spans="1:22" x14ac:dyDescent="0.25">
      <c r="A109" s="3"/>
      <c r="B109" s="1">
        <v>329</v>
      </c>
      <c r="C109" s="1" t="s">
        <v>13</v>
      </c>
      <c r="D109" s="56">
        <v>-567</v>
      </c>
      <c r="E109" s="79">
        <v>1500</v>
      </c>
      <c r="F109" s="44"/>
      <c r="G109" s="4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51" customFormat="1" ht="15" customHeight="1" x14ac:dyDescent="0.25">
      <c r="A110" s="30"/>
      <c r="B110" s="30"/>
      <c r="C110" s="73" t="s">
        <v>121</v>
      </c>
      <c r="D110" s="56" t="e">
        <f>SUM(D111+#REF!)</f>
        <v>#REF!</v>
      </c>
      <c r="E110" s="110"/>
      <c r="F110" s="30"/>
      <c r="G110" s="30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1:22" s="98" customFormat="1" x14ac:dyDescent="0.25">
      <c r="A111" s="94"/>
      <c r="B111" s="94">
        <v>3</v>
      </c>
      <c r="C111" s="94" t="s">
        <v>3</v>
      </c>
      <c r="D111" s="95">
        <f>SUM(D112)</f>
        <v>6600</v>
      </c>
      <c r="E111" s="96">
        <v>9000</v>
      </c>
      <c r="F111" s="134"/>
      <c r="G111" s="13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</row>
    <row r="112" spans="1:22" s="102" customFormat="1" x14ac:dyDescent="0.25">
      <c r="A112" s="100"/>
      <c r="B112" s="100">
        <v>32</v>
      </c>
      <c r="C112" s="100" t="s">
        <v>8</v>
      </c>
      <c r="D112" s="101">
        <f>SUM(D113:D114)</f>
        <v>6600</v>
      </c>
      <c r="E112" s="108">
        <v>9000</v>
      </c>
      <c r="F112" s="109">
        <v>9000</v>
      </c>
      <c r="G112" s="109">
        <f t="shared" ref="G112" si="12">F112</f>
        <v>9000</v>
      </c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</row>
    <row r="113" spans="1:22" x14ac:dyDescent="0.25">
      <c r="A113" s="1"/>
      <c r="B113" s="1">
        <v>322</v>
      </c>
      <c r="C113" s="1" t="s">
        <v>19</v>
      </c>
      <c r="D113" s="56">
        <v>7800</v>
      </c>
      <c r="E113" s="79">
        <v>7400</v>
      </c>
      <c r="F113" s="43"/>
      <c r="G113" s="43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</row>
    <row r="114" spans="1:22" x14ac:dyDescent="0.25">
      <c r="A114" s="3"/>
      <c r="B114" s="43">
        <v>329</v>
      </c>
      <c r="C114" s="43" t="s">
        <v>13</v>
      </c>
      <c r="D114" s="68">
        <v>-1200</v>
      </c>
      <c r="E114" s="117">
        <v>1600</v>
      </c>
      <c r="F114" s="136"/>
      <c r="G114" s="4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</row>
    <row r="115" spans="1:22" x14ac:dyDescent="0.25">
      <c r="A115" s="3"/>
      <c r="B115" s="1"/>
      <c r="C115" s="1"/>
      <c r="D115" s="56"/>
      <c r="E115" s="79"/>
      <c r="F115" s="6"/>
      <c r="G115" s="6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</row>
    <row r="116" spans="1:22" s="51" customFormat="1" x14ac:dyDescent="0.25">
      <c r="A116" s="30" t="s">
        <v>48</v>
      </c>
      <c r="B116" s="30" t="s">
        <v>86</v>
      </c>
      <c r="C116" s="30"/>
      <c r="D116" s="59">
        <f>SUM(D117)</f>
        <v>27950</v>
      </c>
      <c r="E116" s="110">
        <v>58000</v>
      </c>
      <c r="F116" s="70">
        <v>58000</v>
      </c>
      <c r="G116" s="70">
        <v>58000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1:22" s="51" customFormat="1" x14ac:dyDescent="0.25">
      <c r="A117" s="30"/>
      <c r="B117" s="30"/>
      <c r="C117" s="30" t="s">
        <v>97</v>
      </c>
      <c r="D117" s="56">
        <f>SUM(D118)</f>
        <v>27950</v>
      </c>
      <c r="E117" s="110"/>
      <c r="F117" s="28"/>
      <c r="G117" s="28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1:22" s="98" customFormat="1" x14ac:dyDescent="0.25">
      <c r="A118" s="94"/>
      <c r="B118" s="94">
        <v>3</v>
      </c>
      <c r="C118" s="94" t="s">
        <v>3</v>
      </c>
      <c r="D118" s="95">
        <f>SUM(D119+D122)</f>
        <v>27950</v>
      </c>
      <c r="E118" s="96">
        <v>58000</v>
      </c>
      <c r="F118" s="121"/>
      <c r="G118" s="121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</row>
    <row r="119" spans="1:22" s="102" customFormat="1" x14ac:dyDescent="0.25">
      <c r="A119" s="100"/>
      <c r="B119" s="100">
        <v>32</v>
      </c>
      <c r="C119" s="100" t="s">
        <v>8</v>
      </c>
      <c r="D119" s="101">
        <f>SUM(D120:D121)</f>
        <v>-8250</v>
      </c>
      <c r="E119" s="108">
        <v>22000</v>
      </c>
      <c r="F119" s="109">
        <v>22000</v>
      </c>
      <c r="G119" s="109">
        <f t="shared" ref="G119" si="13">F119</f>
        <v>22000</v>
      </c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</row>
    <row r="120" spans="1:22" s="77" customFormat="1" x14ac:dyDescent="0.25">
      <c r="A120" s="69"/>
      <c r="B120" s="69">
        <v>322</v>
      </c>
      <c r="C120" s="1" t="s">
        <v>19</v>
      </c>
      <c r="D120" s="56">
        <v>2250</v>
      </c>
      <c r="E120" s="115">
        <v>2000</v>
      </c>
      <c r="F120" s="137"/>
      <c r="G120" s="137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</row>
    <row r="121" spans="1:22" x14ac:dyDescent="0.25">
      <c r="A121" s="1"/>
      <c r="B121" s="1">
        <v>329</v>
      </c>
      <c r="C121" s="1" t="s">
        <v>13</v>
      </c>
      <c r="D121" s="56">
        <v>-10500</v>
      </c>
      <c r="E121" s="115">
        <v>20000</v>
      </c>
      <c r="F121" s="44"/>
      <c r="G121" s="4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</row>
    <row r="122" spans="1:22" s="102" customFormat="1" x14ac:dyDescent="0.25">
      <c r="A122" s="100"/>
      <c r="B122" s="100">
        <v>37</v>
      </c>
      <c r="C122" s="100" t="s">
        <v>84</v>
      </c>
      <c r="D122" s="101">
        <f>SUM(D123)</f>
        <v>36200</v>
      </c>
      <c r="E122" s="108">
        <v>36000</v>
      </c>
      <c r="F122" s="101">
        <v>36000</v>
      </c>
      <c r="G122" s="101">
        <v>36000</v>
      </c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</row>
    <row r="123" spans="1:22" x14ac:dyDescent="0.25">
      <c r="A123" s="1"/>
      <c r="B123" s="1">
        <v>372</v>
      </c>
      <c r="C123" s="1" t="s">
        <v>85</v>
      </c>
      <c r="D123" s="56">
        <v>36200</v>
      </c>
      <c r="E123" s="115">
        <v>36000</v>
      </c>
      <c r="F123" s="44"/>
      <c r="G123" s="4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</row>
    <row r="124" spans="1:22" x14ac:dyDescent="0.25">
      <c r="A124" s="2"/>
      <c r="B124" s="2"/>
      <c r="C124" s="2"/>
      <c r="D124" s="2"/>
      <c r="E124" s="114"/>
      <c r="F124" s="2"/>
      <c r="G124" s="2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</row>
    <row r="125" spans="1:22" s="51" customFormat="1" x14ac:dyDescent="0.25">
      <c r="A125" s="30" t="s">
        <v>45</v>
      </c>
      <c r="B125" s="30" t="s">
        <v>46</v>
      </c>
      <c r="C125" s="30"/>
      <c r="D125" s="59">
        <f>SUM(D126)</f>
        <v>-3500</v>
      </c>
      <c r="E125" s="110">
        <v>1500</v>
      </c>
      <c r="F125" s="70">
        <v>1500</v>
      </c>
      <c r="G125" s="70">
        <v>1500</v>
      </c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1:22" s="51" customFormat="1" x14ac:dyDescent="0.25">
      <c r="A126" s="30"/>
      <c r="B126" s="30"/>
      <c r="C126" s="30" t="s">
        <v>148</v>
      </c>
      <c r="D126" s="56">
        <f>SUM(D127)</f>
        <v>-3500</v>
      </c>
      <c r="E126" s="79"/>
      <c r="F126" s="44"/>
      <c r="G126" s="44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1:22" s="98" customFormat="1" x14ac:dyDescent="0.25">
      <c r="A127" s="94"/>
      <c r="B127" s="94">
        <v>3</v>
      </c>
      <c r="C127" s="94" t="s">
        <v>3</v>
      </c>
      <c r="D127" s="95">
        <f>SUM(D128)</f>
        <v>-3500</v>
      </c>
      <c r="E127" s="96">
        <v>1500</v>
      </c>
      <c r="F127" s="121"/>
      <c r="G127" s="121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</row>
    <row r="128" spans="1:22" s="102" customFormat="1" x14ac:dyDescent="0.25">
      <c r="A128" s="100"/>
      <c r="B128" s="100">
        <v>32</v>
      </c>
      <c r="C128" s="100" t="s">
        <v>8</v>
      </c>
      <c r="D128" s="101">
        <f>SUM(D129)</f>
        <v>-3500</v>
      </c>
      <c r="E128" s="108">
        <v>1500</v>
      </c>
      <c r="F128" s="109">
        <v>1500</v>
      </c>
      <c r="G128" s="109">
        <f t="shared" ref="G128" si="14">F128</f>
        <v>1500</v>
      </c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</row>
    <row r="129" spans="1:22" x14ac:dyDescent="0.25">
      <c r="A129" s="1"/>
      <c r="B129" s="1">
        <v>329</v>
      </c>
      <c r="C129" s="1" t="s">
        <v>13</v>
      </c>
      <c r="D129" s="56">
        <v>-3500</v>
      </c>
      <c r="E129" s="79">
        <v>1500</v>
      </c>
      <c r="F129" s="44"/>
      <c r="G129" s="4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</row>
    <row r="130" spans="1:22" x14ac:dyDescent="0.25">
      <c r="A130" s="1"/>
      <c r="B130" s="1"/>
      <c r="C130" s="1"/>
      <c r="D130" s="56"/>
      <c r="E130" s="83"/>
      <c r="F130" s="6"/>
      <c r="G130" s="6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</row>
    <row r="131" spans="1:22" s="51" customFormat="1" x14ac:dyDescent="0.25">
      <c r="A131" s="30" t="s">
        <v>51</v>
      </c>
      <c r="B131" s="30" t="s">
        <v>98</v>
      </c>
      <c r="C131" s="30"/>
      <c r="D131" s="59">
        <f>SUM(D132)</f>
        <v>0</v>
      </c>
      <c r="E131" s="110">
        <v>7000</v>
      </c>
      <c r="F131" s="70">
        <v>7000</v>
      </c>
      <c r="G131" s="70">
        <v>7000</v>
      </c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1:22" s="51" customFormat="1" x14ac:dyDescent="0.25">
      <c r="A132" s="30"/>
      <c r="B132" s="30"/>
      <c r="C132" s="30" t="s">
        <v>62</v>
      </c>
      <c r="D132" s="56">
        <f>SUM(D133+D139)</f>
        <v>0</v>
      </c>
      <c r="E132" s="110"/>
      <c r="F132" s="28"/>
      <c r="G132" s="28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1:22" s="98" customFormat="1" x14ac:dyDescent="0.25">
      <c r="A133" s="94"/>
      <c r="B133" s="94">
        <v>3</v>
      </c>
      <c r="C133" s="94" t="s">
        <v>3</v>
      </c>
      <c r="D133" s="95">
        <f>SUM(D134)</f>
        <v>3600</v>
      </c>
      <c r="E133" s="96">
        <v>6400</v>
      </c>
      <c r="F133" s="121"/>
      <c r="G133" s="121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</row>
    <row r="134" spans="1:22" s="102" customFormat="1" x14ac:dyDescent="0.25">
      <c r="A134" s="100"/>
      <c r="B134" s="100">
        <v>32</v>
      </c>
      <c r="C134" s="100" t="s">
        <v>8</v>
      </c>
      <c r="D134" s="101">
        <f>SUM(D135:D138)</f>
        <v>3600</v>
      </c>
      <c r="E134" s="108">
        <v>6400</v>
      </c>
      <c r="F134" s="109">
        <v>6400</v>
      </c>
      <c r="G134" s="109">
        <f t="shared" ref="G134" si="15">F134</f>
        <v>6400</v>
      </c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</row>
    <row r="135" spans="1:22" x14ac:dyDescent="0.25">
      <c r="A135" s="1"/>
      <c r="B135" s="1">
        <v>321</v>
      </c>
      <c r="C135" s="1" t="s">
        <v>47</v>
      </c>
      <c r="D135" s="56">
        <v>-900</v>
      </c>
      <c r="E135" s="79">
        <v>500</v>
      </c>
      <c r="F135" s="44"/>
      <c r="G135" s="4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</row>
    <row r="136" spans="1:22" x14ac:dyDescent="0.25">
      <c r="A136" s="1"/>
      <c r="B136" s="1">
        <v>322</v>
      </c>
      <c r="C136" s="1" t="s">
        <v>19</v>
      </c>
      <c r="D136" s="56">
        <v>3560</v>
      </c>
      <c r="E136" s="79">
        <v>3360</v>
      </c>
      <c r="F136" s="44"/>
      <c r="G136" s="4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</row>
    <row r="137" spans="1:22" x14ac:dyDescent="0.25">
      <c r="A137" s="1"/>
      <c r="B137" s="1">
        <v>323</v>
      </c>
      <c r="C137" s="1" t="s">
        <v>12</v>
      </c>
      <c r="D137" s="56">
        <v>1340</v>
      </c>
      <c r="E137" s="79">
        <v>1540</v>
      </c>
      <c r="F137" s="44"/>
      <c r="G137" s="4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</row>
    <row r="138" spans="1:22" x14ac:dyDescent="0.25">
      <c r="A138" s="1"/>
      <c r="B138" s="1">
        <v>329</v>
      </c>
      <c r="C138" s="1" t="s">
        <v>13</v>
      </c>
      <c r="D138" s="56">
        <v>-400</v>
      </c>
      <c r="E138" s="79">
        <v>1000</v>
      </c>
      <c r="F138" s="44"/>
      <c r="G138" s="4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</row>
    <row r="139" spans="1:22" s="98" customFormat="1" x14ac:dyDescent="0.25">
      <c r="A139" s="94"/>
      <c r="B139" s="94">
        <v>4</v>
      </c>
      <c r="C139" s="94" t="s">
        <v>63</v>
      </c>
      <c r="D139" s="95">
        <f>SUM(D140)</f>
        <v>-3600</v>
      </c>
      <c r="E139" s="96">
        <v>600</v>
      </c>
      <c r="F139" s="96"/>
      <c r="G139" s="96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1:22" s="102" customFormat="1" x14ac:dyDescent="0.25">
      <c r="A140" s="100"/>
      <c r="B140" s="100">
        <v>42</v>
      </c>
      <c r="C140" s="100" t="s">
        <v>64</v>
      </c>
      <c r="D140" s="101">
        <f>SUM(D141:D142)</f>
        <v>-3600</v>
      </c>
      <c r="E140" s="108">
        <v>600</v>
      </c>
      <c r="F140" s="109">
        <v>600</v>
      </c>
      <c r="G140" s="109">
        <f t="shared" ref="G140" si="16">F140</f>
        <v>600</v>
      </c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</row>
    <row r="141" spans="1:22" x14ac:dyDescent="0.25">
      <c r="A141" s="1"/>
      <c r="B141" s="1">
        <v>422</v>
      </c>
      <c r="C141" s="1" t="s">
        <v>65</v>
      </c>
      <c r="D141" s="56">
        <v>-3500</v>
      </c>
      <c r="E141" s="79">
        <v>400</v>
      </c>
      <c r="F141" s="44"/>
      <c r="G141" s="4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</row>
    <row r="142" spans="1:22" x14ac:dyDescent="0.25">
      <c r="A142" s="1"/>
      <c r="B142" s="1">
        <v>424</v>
      </c>
      <c r="C142" s="1" t="s">
        <v>66</v>
      </c>
      <c r="D142" s="56">
        <v>-100</v>
      </c>
      <c r="E142" s="79">
        <v>200</v>
      </c>
      <c r="F142" s="44"/>
      <c r="G142" s="4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:22" x14ac:dyDescent="0.25">
      <c r="A143" s="1"/>
      <c r="B143" s="1"/>
      <c r="C143" s="1"/>
      <c r="D143" s="56"/>
      <c r="E143" s="79"/>
      <c r="F143" s="6"/>
      <c r="G143" s="6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</row>
    <row r="144" spans="1:22" s="129" customFormat="1" x14ac:dyDescent="0.25">
      <c r="A144" s="87">
        <v>2302</v>
      </c>
      <c r="B144" s="81" t="s">
        <v>88</v>
      </c>
      <c r="C144" s="81"/>
      <c r="D144" s="82" t="e">
        <f>SUM(D145+#REF!)</f>
        <v>#REF!</v>
      </c>
      <c r="E144" s="88">
        <v>150</v>
      </c>
      <c r="F144" s="89">
        <v>150</v>
      </c>
      <c r="G144" s="89">
        <v>150</v>
      </c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</row>
    <row r="145" spans="1:22" s="51" customFormat="1" x14ac:dyDescent="0.25">
      <c r="A145" s="30" t="s">
        <v>87</v>
      </c>
      <c r="B145" s="30" t="s">
        <v>99</v>
      </c>
      <c r="C145" s="30"/>
      <c r="D145" s="59">
        <f>SUM(D146)</f>
        <v>135</v>
      </c>
      <c r="E145" s="110">
        <v>150</v>
      </c>
      <c r="F145" s="28">
        <v>150</v>
      </c>
      <c r="G145" s="28">
        <v>150</v>
      </c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</row>
    <row r="146" spans="1:22" x14ac:dyDescent="0.25">
      <c r="A146" s="1"/>
      <c r="B146" s="1"/>
      <c r="C146" s="30" t="s">
        <v>67</v>
      </c>
      <c r="D146" s="56">
        <f>SUM(D147)</f>
        <v>135</v>
      </c>
      <c r="E146" s="79"/>
      <c r="F146" s="6"/>
      <c r="G146" s="6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</row>
    <row r="147" spans="1:22" s="98" customFormat="1" x14ac:dyDescent="0.25">
      <c r="A147" s="94"/>
      <c r="B147" s="94">
        <v>3</v>
      </c>
      <c r="C147" s="94" t="s">
        <v>3</v>
      </c>
      <c r="D147" s="95">
        <f>SUM(D148)</f>
        <v>135</v>
      </c>
      <c r="E147" s="96">
        <v>150</v>
      </c>
      <c r="F147" s="97"/>
      <c r="G147" s="97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</row>
    <row r="148" spans="1:22" s="102" customFormat="1" x14ac:dyDescent="0.25">
      <c r="A148" s="100"/>
      <c r="B148" s="100">
        <v>32</v>
      </c>
      <c r="C148" s="100" t="s">
        <v>8</v>
      </c>
      <c r="D148" s="101">
        <f>SUM(D149)</f>
        <v>135</v>
      </c>
      <c r="E148" s="108">
        <v>150</v>
      </c>
      <c r="F148" s="101">
        <v>150</v>
      </c>
      <c r="G148" s="101">
        <v>150</v>
      </c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</row>
    <row r="149" spans="1:22" s="77" customFormat="1" x14ac:dyDescent="0.25">
      <c r="A149" s="69"/>
      <c r="B149" s="69">
        <v>322</v>
      </c>
      <c r="C149" s="69" t="s">
        <v>19</v>
      </c>
      <c r="D149" s="56">
        <v>135</v>
      </c>
      <c r="E149" s="79">
        <v>150</v>
      </c>
      <c r="F149" s="56"/>
      <c r="G149" s="5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</row>
    <row r="150" spans="1:22" s="24" customFormat="1" x14ac:dyDescent="0.25">
      <c r="A150" s="2"/>
      <c r="B150" s="2"/>
      <c r="C150" s="2"/>
      <c r="D150" s="2"/>
      <c r="E150" s="114"/>
      <c r="F150" s="2"/>
      <c r="G150" s="2"/>
    </row>
    <row r="151" spans="1:22" s="129" customFormat="1" x14ac:dyDescent="0.25">
      <c r="A151" s="87">
        <v>2405</v>
      </c>
      <c r="B151" s="81" t="s">
        <v>68</v>
      </c>
      <c r="C151" s="81"/>
      <c r="D151" s="82" t="e">
        <f>SUM(#REF!)</f>
        <v>#REF!</v>
      </c>
      <c r="E151" s="78">
        <v>2000</v>
      </c>
      <c r="F151" s="78">
        <v>2000</v>
      </c>
      <c r="G151" s="78">
        <v>2000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</row>
    <row r="152" spans="1:22" s="51" customFormat="1" x14ac:dyDescent="0.25">
      <c r="A152" s="30" t="s">
        <v>69</v>
      </c>
      <c r="B152" s="30" t="s">
        <v>70</v>
      </c>
      <c r="C152" s="30"/>
      <c r="D152" s="59"/>
      <c r="E152" s="110">
        <v>2000</v>
      </c>
      <c r="F152" s="70">
        <v>2000</v>
      </c>
      <c r="G152" s="70">
        <f t="shared" ref="G152" si="17">F152</f>
        <v>2000</v>
      </c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</row>
    <row r="153" spans="1:22" s="51" customFormat="1" x14ac:dyDescent="0.25">
      <c r="A153" s="30"/>
      <c r="B153" s="30"/>
      <c r="C153" s="30" t="s">
        <v>100</v>
      </c>
      <c r="D153" s="56"/>
      <c r="E153" s="79"/>
      <c r="F153" s="44"/>
      <c r="G153" s="44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</row>
    <row r="154" spans="1:22" s="98" customFormat="1" x14ac:dyDescent="0.25">
      <c r="A154" s="94"/>
      <c r="B154" s="94">
        <v>4</v>
      </c>
      <c r="C154" s="94" t="s">
        <v>71</v>
      </c>
      <c r="D154" s="95"/>
      <c r="E154" s="96">
        <v>2000</v>
      </c>
      <c r="F154" s="121"/>
      <c r="G154" s="121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</row>
    <row r="155" spans="1:22" s="102" customFormat="1" x14ac:dyDescent="0.25">
      <c r="A155" s="100"/>
      <c r="B155" s="100">
        <v>42</v>
      </c>
      <c r="C155" s="100" t="s">
        <v>64</v>
      </c>
      <c r="D155" s="101"/>
      <c r="E155" s="108">
        <v>2000</v>
      </c>
      <c r="F155" s="109">
        <v>2000</v>
      </c>
      <c r="G155" s="109">
        <f t="shared" ref="G155" si="18">F155</f>
        <v>2000</v>
      </c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</row>
    <row r="156" spans="1:22" x14ac:dyDescent="0.25">
      <c r="A156" s="1"/>
      <c r="B156" s="1">
        <v>424</v>
      </c>
      <c r="C156" s="1" t="s">
        <v>66</v>
      </c>
      <c r="D156" s="44"/>
      <c r="E156" s="79">
        <v>2000</v>
      </c>
      <c r="F156" s="44"/>
      <c r="G156" s="4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</row>
    <row r="157" spans="1:22" x14ac:dyDescent="0.25">
      <c r="A157" s="1"/>
      <c r="B157" s="1"/>
      <c r="C157" s="19" t="s">
        <v>23</v>
      </c>
      <c r="D157" s="20" t="e">
        <f>SUM(D10+D50+D60+D144+D151)</f>
        <v>#REF!</v>
      </c>
      <c r="E157" s="83">
        <v>2707043</v>
      </c>
      <c r="F157" s="20">
        <v>2707043</v>
      </c>
      <c r="G157" s="20">
        <f t="shared" ref="G157" si="19">F157</f>
        <v>2707043</v>
      </c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</row>
    <row r="159" spans="1:22" x14ac:dyDescent="0.25">
      <c r="C159" t="s">
        <v>24</v>
      </c>
    </row>
    <row r="161" spans="3:7" x14ac:dyDescent="0.25">
      <c r="C161" t="s">
        <v>133</v>
      </c>
    </row>
    <row r="162" spans="3:7" x14ac:dyDescent="0.25">
      <c r="D162" s="50"/>
      <c r="E162" s="116"/>
      <c r="F162" s="50"/>
      <c r="G162" s="45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Natali</cp:lastModifiedBy>
  <cp:lastPrinted>2020-05-26T11:35:56Z</cp:lastPrinted>
  <dcterms:created xsi:type="dcterms:W3CDTF">2013-12-16T13:46:06Z</dcterms:created>
  <dcterms:modified xsi:type="dcterms:W3CDTF">2021-03-05T08:01:54Z</dcterms:modified>
</cp:coreProperties>
</file>